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45" activeTab="2"/>
  </bookViews>
  <sheets>
    <sheet name="tiv2" sheetId="9" r:id="rId1"/>
    <sheet name="erasht." sheetId="7" r:id="rId2"/>
    <sheet name="gexar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0" l="1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8" i="10"/>
  <c r="E7" i="10"/>
  <c r="E6" i="10"/>
  <c r="E23" i="10" s="1"/>
  <c r="C28" i="7" l="1"/>
  <c r="E18" i="7"/>
  <c r="E16" i="7"/>
  <c r="C78" i="9" l="1"/>
  <c r="D78" i="9"/>
  <c r="E78" i="9"/>
  <c r="F78" i="9"/>
  <c r="G73" i="9" l="1"/>
  <c r="G74" i="9"/>
  <c r="G75" i="9"/>
  <c r="G76" i="9"/>
  <c r="G72" i="9"/>
  <c r="G66" i="9"/>
  <c r="G67" i="9"/>
  <c r="G68" i="9"/>
  <c r="G69" i="9"/>
  <c r="G65" i="9"/>
  <c r="G77" i="9" l="1"/>
  <c r="G78" i="9" s="1"/>
  <c r="G70" i="9"/>
  <c r="D77" i="9"/>
  <c r="C77" i="9"/>
  <c r="E76" i="9"/>
  <c r="E75" i="9"/>
  <c r="E72" i="9"/>
  <c r="D70" i="9"/>
  <c r="C70" i="9"/>
  <c r="E69" i="9"/>
  <c r="E68" i="9"/>
  <c r="E70" i="9" l="1"/>
  <c r="E77" i="9"/>
  <c r="F14" i="9"/>
  <c r="F20" i="9"/>
  <c r="F19" i="9"/>
  <c r="C63" i="9" l="1"/>
  <c r="C60" i="9"/>
  <c r="C52" i="9"/>
  <c r="C45" i="9"/>
  <c r="C37" i="9"/>
  <c r="C28" i="9"/>
  <c r="E8" i="7" l="1"/>
  <c r="E9" i="7"/>
  <c r="E6" i="7"/>
  <c r="E10" i="7"/>
  <c r="E11" i="7"/>
  <c r="E12" i="7"/>
  <c r="E13" i="7"/>
  <c r="E14" i="7"/>
  <c r="E15" i="7"/>
  <c r="E17" i="7"/>
  <c r="E19" i="7"/>
  <c r="E20" i="7"/>
  <c r="E21" i="7"/>
  <c r="E7" i="7"/>
  <c r="E23" i="7"/>
  <c r="E24" i="7"/>
  <c r="E25" i="7"/>
  <c r="E26" i="7"/>
  <c r="E27" i="7"/>
  <c r="E22" i="7"/>
  <c r="E5" i="7"/>
  <c r="G31" i="9"/>
  <c r="G32" i="9"/>
  <c r="G33" i="9"/>
  <c r="G34" i="9"/>
  <c r="G35" i="9"/>
  <c r="G36" i="9"/>
  <c r="G39" i="9"/>
  <c r="G40" i="9"/>
  <c r="G41" i="9"/>
  <c r="G42" i="9"/>
  <c r="G43" i="9"/>
  <c r="G44" i="9"/>
  <c r="G47" i="9"/>
  <c r="G48" i="9"/>
  <c r="G49" i="9"/>
  <c r="G50" i="9"/>
  <c r="G51" i="9"/>
  <c r="G54" i="9"/>
  <c r="G55" i="9"/>
  <c r="G56" i="9"/>
  <c r="G57" i="9"/>
  <c r="G58" i="9"/>
  <c r="G59" i="9"/>
  <c r="G62" i="9"/>
  <c r="G63" i="9" s="1"/>
  <c r="G30" i="9"/>
  <c r="G8" i="9"/>
  <c r="G9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7" i="9"/>
  <c r="G52" i="9" l="1"/>
  <c r="G45" i="9"/>
  <c r="G60" i="9"/>
  <c r="G37" i="9"/>
  <c r="G28" i="9"/>
  <c r="E28" i="7"/>
  <c r="E62" i="9" l="1"/>
  <c r="E63" i="9" s="1"/>
  <c r="E55" i="9"/>
  <c r="E56" i="9"/>
  <c r="E57" i="9"/>
  <c r="E58" i="9"/>
  <c r="E59" i="9"/>
  <c r="E54" i="9"/>
  <c r="E48" i="9"/>
  <c r="E49" i="9"/>
  <c r="E50" i="9"/>
  <c r="E51" i="9"/>
  <c r="E47" i="9"/>
  <c r="E40" i="9"/>
  <c r="E41" i="9"/>
  <c r="E42" i="9"/>
  <c r="E43" i="9"/>
  <c r="E44" i="9"/>
  <c r="E39" i="9"/>
  <c r="E31" i="9"/>
  <c r="E32" i="9"/>
  <c r="E33" i="9"/>
  <c r="E34" i="9"/>
  <c r="E35" i="9"/>
  <c r="E36" i="9"/>
  <c r="E30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11" i="9"/>
  <c r="E8" i="9"/>
  <c r="E9" i="9"/>
  <c r="E7" i="9"/>
  <c r="E28" i="9" l="1"/>
  <c r="E37" i="9"/>
  <c r="E60" i="9"/>
  <c r="E45" i="9"/>
  <c r="E52" i="9"/>
  <c r="D63" i="9" l="1"/>
  <c r="D60" i="9"/>
  <c r="D52" i="9"/>
  <c r="D45" i="9"/>
  <c r="D37" i="9"/>
  <c r="D28" i="9"/>
</calcChain>
</file>

<file path=xl/sharedStrings.xml><?xml version="1.0" encoding="utf-8"?>
<sst xmlns="http://schemas.openxmlformats.org/spreadsheetml/2006/main" count="141" uniqueCount="77">
  <si>
    <t>Հ/Հ</t>
  </si>
  <si>
    <t>Հաստիքային միավորի քանակը</t>
  </si>
  <si>
    <t>Տնօրեն</t>
  </si>
  <si>
    <t>Հաշվապահ</t>
  </si>
  <si>
    <t>Գործավար</t>
  </si>
  <si>
    <t>Տնտեսվար</t>
  </si>
  <si>
    <t>Հավաքարար</t>
  </si>
  <si>
    <t>Պահակ</t>
  </si>
  <si>
    <t>ԸՆԴԱՄԵՆԸ</t>
  </si>
  <si>
    <t>Գլխավոր հաշվապահ</t>
  </si>
  <si>
    <t>Սիսիան քաղաք, 5 խումբ</t>
  </si>
  <si>
    <t>Մեթոդիստ ուս. գծով տնօրենի տեղակալ</t>
  </si>
  <si>
    <t>Դաստիարակ</t>
  </si>
  <si>
    <t>Խոհարար</t>
  </si>
  <si>
    <t>Խոհարարի օգնական</t>
  </si>
  <si>
    <t>Դաստիարակի օգնական</t>
  </si>
  <si>
    <t>Երաժիշտ</t>
  </si>
  <si>
    <t>Ֆիզկուլտուրայի հրահանգիչ</t>
  </si>
  <si>
    <t>Լվացարար</t>
  </si>
  <si>
    <t>Բուժքույր</t>
  </si>
  <si>
    <t>Դերձակ</t>
  </si>
  <si>
    <t>Օժանդակ բանվոր</t>
  </si>
  <si>
    <t>Լոգոպեդ</t>
  </si>
  <si>
    <t>Դռնապահ</t>
  </si>
  <si>
    <t>Ընդամենը Սիսիան</t>
  </si>
  <si>
    <t>Նորավան բնակավայր, 1 խումբ</t>
  </si>
  <si>
    <t>Ընդամենը Նորավան</t>
  </si>
  <si>
    <t>Շամբ բնակավայր, 1 խումբ</t>
  </si>
  <si>
    <t>Աղիտու բնակավայր, 1 խումբ</t>
  </si>
  <si>
    <t>Դարբաս բնակավայր, 1 խումբ</t>
  </si>
  <si>
    <t>ԸՆդամենը Դարբաս</t>
  </si>
  <si>
    <t>Լոր բնակավայր, 1 խումբ</t>
  </si>
  <si>
    <t>Կլառնետի դասատու</t>
  </si>
  <si>
    <t>Ուսմասվար</t>
  </si>
  <si>
    <t>Ջութակի դասատու</t>
  </si>
  <si>
    <t>Դաշնամուրի դասատու</t>
  </si>
  <si>
    <t>Վոկալի դասատու</t>
  </si>
  <si>
    <t>Թեորիայի դասատու</t>
  </si>
  <si>
    <t>Երգչախմբի ղեկավար</t>
  </si>
  <si>
    <t>Քանոնի դասատու</t>
  </si>
  <si>
    <t>Գրադարանավար</t>
  </si>
  <si>
    <t>Դաշնամուր լարող</t>
  </si>
  <si>
    <t>Պաշտոնային դրույքաչափ</t>
  </si>
  <si>
    <t>Հաստիքի անվանումը</t>
  </si>
  <si>
    <t xml:space="preserve">Հաստիքի անվանումը
</t>
  </si>
  <si>
    <t>Աշխատավարձն՝ըստ դրույքաչափի</t>
  </si>
  <si>
    <t>Հ Ա Ս Տ Ի Ք Ա Ց ՈՒ Ց Ա Կ 
«ՍԻՍԻԱՆԻ ՀԱՄԱՅՆՔԻ ԹԻՎ 2 ՆՈՒՀ» ՀՈԱԿ</t>
  </si>
  <si>
    <t>(12 խումբ)</t>
  </si>
  <si>
    <t xml:space="preserve">                   Համայնքապետարանի 
          աշխատակազմի քարտուղար՝                                         Վ.Միրաբյան
</t>
  </si>
  <si>
    <t xml:space="preserve">                       Համայնքապետարանի 
             աշխատակազմի քարտուղար՝                                  Վ.Միրաբյան</t>
  </si>
  <si>
    <t>Հ Ա Ս Տ Ի Ք Ա Ց ՈՒ Ց Ա Կ 
«Է. Ասյանի անվան Սիսիանի մանկական երաժշտական դպրոց» ՀՈԱԿ</t>
  </si>
  <si>
    <t>Ընդամենը  Լոր</t>
  </si>
  <si>
    <t>Ընդամենը Աղիտու</t>
  </si>
  <si>
    <t>Ընդամենը Շամբ</t>
  </si>
  <si>
    <t>Հաստիքային միավոր</t>
  </si>
  <si>
    <t>Աշխատակիցների թվաքանակ</t>
  </si>
  <si>
    <t>Վաղատին բնակավայր, 1 խումբ</t>
  </si>
  <si>
    <t>Ընդամենը Վաղատին</t>
  </si>
  <si>
    <t>Որոտնավան բնակավայր, 1 խումբ</t>
  </si>
  <si>
    <t>ԸՆդամենը Որոտնավան</t>
  </si>
  <si>
    <r>
      <rPr>
        <b/>
        <i/>
        <sz val="9"/>
        <color theme="1"/>
        <rFont val="GHEA Grapalat"/>
        <family val="3"/>
      </rPr>
      <t xml:space="preserve"> Հավելված 1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>ՀՀ Սյունիքի մարզի Սիսիանի համայնքի ավագանու  2020 թվականի դեկտեմբերի    Ա որոշման</t>
    </r>
  </si>
  <si>
    <r>
      <rPr>
        <b/>
        <i/>
        <sz val="9"/>
        <color theme="1"/>
        <rFont val="GHEA Grapalat"/>
        <family val="3"/>
      </rPr>
      <t xml:space="preserve"> Հավելված 2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>ՀՀ Սյունիքի մարզի Սիսիանի համայնքի ավագանու  2020 թվականի դեկտեմբերի    Ա որոշման</t>
    </r>
  </si>
  <si>
    <t>Հ Ա Ս Տ Ի Ք Ա Ց ՈՒ Ց Ա Կ 
«Զ. Ա. Խաչատրյանի անվան գեղարվեստի դպրոց» ՀՈԱԿ</t>
  </si>
  <si>
    <t>Ուսումն. դաս. աշխ. գծով տեղակալ</t>
  </si>
  <si>
    <t>Գծանկար, գեղանկար</t>
  </si>
  <si>
    <t>Մանկավարժ, գեղանկարչություն</t>
  </si>
  <si>
    <t>Մանկավարժ,  ասեղնագործություն</t>
  </si>
  <si>
    <t>Մանկավարժ, գորգագործություն</t>
  </si>
  <si>
    <t>Մանկավարժ, գեղանկ., գծանկ., ստեղծ.</t>
  </si>
  <si>
    <t>Մանկավարժ, գեղանկ., ստեղծագ.</t>
  </si>
  <si>
    <t>Մանկավարժ, գծանկարչություն</t>
  </si>
  <si>
    <t>Մանկավարժ, գեղանկ., խեցեգործ., ստեղծ.</t>
  </si>
  <si>
    <t>Դիզ. oպերատոր</t>
  </si>
  <si>
    <t>Համակարգչային օպերատոր</t>
  </si>
  <si>
    <t>Մանկական մեթոդիստ</t>
  </si>
  <si>
    <t xml:space="preserve">                    Համայնքապետարանի 
          աշխատակազմի քարտուղար՝                                  Վ.Միրաբյան</t>
  </si>
  <si>
    <r>
      <rPr>
        <b/>
        <i/>
        <sz val="9"/>
        <color theme="1"/>
        <rFont val="GHEA Grapalat"/>
        <family val="3"/>
      </rPr>
      <t xml:space="preserve"> Հավելված 3</t>
    </r>
    <r>
      <rPr>
        <i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>ՀՀ Սյունիքի մարզի Սիսիանի համայնքի ավագանու  2020 թվականի դեկտեմբերի    Ա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</si>
</sst>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դ_ր_._-;\-* #,##0.00\ _դ_ր_._-;_-* &quot;-&quot;??\ _դ_ր_._-;_-@_-"/>
    <numFmt numFmtId="164" formatCode="_-* #,##0\ _֏_-;\-* #,##0\ _֏_-;_-* &quot;-&quot;\ _֏_-;_-@_-"/>
    <numFmt numFmtId="165" formatCode="_-* #,##0_р_._-;\-* #,##0_р_._-;_-* &quot;-&quot;??_р_._-;_-@_-"/>
    <numFmt numFmtId="166" formatCode="_-* #,##0.00\ _֏_-;\-* #,##0.00\ _֏_-;_-* &quot;-&quot;\ _֏_-;_-@_-"/>
    <numFmt numFmtId="167" formatCode="_-* #,##0.000_р_._-;\-* #,##0.000_р_._-;_-* &quot;-&quot;??_р_._-;_-@_-"/>
    <numFmt numFmtId="168" formatCode="_-* #,##0.00_р_._-;\-* #,##0.00_р_._-;_-* &quot;-&quot;??_р_.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name val="GHEA Grapalat"/>
      <family val="3"/>
    </font>
    <font>
      <sz val="11"/>
      <color indexed="8"/>
      <name val="Arial LatArm"/>
      <family val="2"/>
    </font>
    <font>
      <sz val="11"/>
      <name val="GHEA Grapalat"/>
      <family val="3"/>
    </font>
    <font>
      <b/>
      <sz val="11"/>
      <color theme="1"/>
      <name val="GHEA Grapalat"/>
      <family val="3"/>
    </font>
    <font>
      <b/>
      <sz val="12"/>
      <name val="GHEA Grapalat"/>
      <family val="3"/>
    </font>
    <font>
      <b/>
      <i/>
      <sz val="11"/>
      <color indexed="8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0"/>
      <name val="GHEA Grapalat"/>
      <family val="3"/>
    </font>
    <font>
      <b/>
      <i/>
      <sz val="10"/>
      <color theme="1"/>
      <name val="GHEA Grapalat"/>
      <family val="3"/>
    </font>
    <font>
      <b/>
      <i/>
      <sz val="10"/>
      <color indexed="8"/>
      <name val="GHEA Grapalat"/>
      <family val="3"/>
    </font>
    <font>
      <sz val="9"/>
      <color theme="1"/>
      <name val="GHEA Grapalat"/>
      <family val="3"/>
    </font>
    <font>
      <b/>
      <sz val="11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2" xfId="2" applyNumberFormat="1" applyFont="1" applyFill="1" applyBorder="1" applyAlignment="1">
      <alignment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2" xfId="1" applyNumberFormat="1" applyFont="1" applyFill="1" applyBorder="1" applyAlignment="1">
      <alignment horizontal="center" vertical="center"/>
    </xf>
    <xf numFmtId="0" fontId="2" fillId="0" borderId="0" xfId="0" applyFont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7" fillId="0" borderId="2" xfId="0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/>
    <xf numFmtId="164" fontId="13" fillId="0" borderId="0" xfId="0" applyNumberFormat="1" applyFont="1" applyFill="1"/>
    <xf numFmtId="164" fontId="14" fillId="0" borderId="0" xfId="0" applyNumberFormat="1" applyFont="1" applyFill="1"/>
    <xf numFmtId="164" fontId="15" fillId="0" borderId="0" xfId="0" applyNumberFormat="1" applyFont="1" applyFill="1"/>
    <xf numFmtId="164" fontId="2" fillId="0" borderId="2" xfId="0" applyNumberFormat="1" applyFont="1" applyFill="1" applyBorder="1"/>
    <xf numFmtId="0" fontId="12" fillId="0" borderId="2" xfId="2" applyNumberFormat="1" applyFont="1" applyFill="1" applyBorder="1" applyAlignment="1">
      <alignment vertical="center" wrapText="1"/>
    </xf>
    <xf numFmtId="0" fontId="12" fillId="0" borderId="2" xfId="2" applyNumberFormat="1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/>
    </xf>
    <xf numFmtId="164" fontId="18" fillId="0" borderId="2" xfId="0" applyNumberFormat="1" applyFont="1" applyFill="1" applyBorder="1"/>
    <xf numFmtId="0" fontId="17" fillId="0" borderId="0" xfId="0" applyFont="1"/>
    <xf numFmtId="0" fontId="7" fillId="0" borderId="0" xfId="0" applyFont="1" applyFill="1" applyBorder="1" applyAlignment="1">
      <alignment horizontal="center" vertical="center"/>
    </xf>
    <xf numFmtId="0" fontId="20" fillId="0" borderId="6" xfId="2" applyNumberFormat="1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/>
    </xf>
    <xf numFmtId="0" fontId="20" fillId="2" borderId="6" xfId="2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166" fontId="21" fillId="2" borderId="2" xfId="0" applyNumberFormat="1" applyFont="1" applyFill="1" applyBorder="1" applyAlignment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0" fontId="20" fillId="0" borderId="5" xfId="2" applyNumberFormat="1" applyFont="1" applyFill="1" applyBorder="1" applyAlignment="1">
      <alignment horizontal="center" vertical="center" wrapText="1"/>
    </xf>
    <xf numFmtId="0" fontId="20" fillId="0" borderId="6" xfId="2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8" fontId="18" fillId="0" borderId="2" xfId="0" applyNumberFormat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right" vertical="center"/>
    </xf>
    <xf numFmtId="0" fontId="8" fillId="2" borderId="0" xfId="2" applyNumberFormat="1" applyFont="1" applyFill="1" applyBorder="1" applyAlignment="1">
      <alignment horizontal="left" vertical="center" wrapText="1"/>
    </xf>
  </cellXfs>
  <cellStyles count="3">
    <cellStyle name="Normal 26_HASTIQ popoxvac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55" workbookViewId="0">
      <selection activeCell="E78" sqref="E78"/>
    </sheetView>
  </sheetViews>
  <sheetFormatPr defaultRowHeight="15" x14ac:dyDescent="0.25"/>
  <cols>
    <col min="1" max="1" width="5.28515625" style="9" customWidth="1"/>
    <col min="2" max="2" width="36.5703125" style="9" customWidth="1"/>
    <col min="3" max="3" width="11.42578125" style="33" customWidth="1"/>
    <col min="4" max="4" width="13.28515625" style="9" hidden="1" customWidth="1"/>
    <col min="5" max="5" width="11" style="9" customWidth="1"/>
    <col min="6" max="6" width="15.28515625" style="9" customWidth="1"/>
    <col min="7" max="7" width="18.42578125" style="9" customWidth="1"/>
    <col min="8" max="16384" width="9.140625" style="9"/>
  </cols>
  <sheetData>
    <row r="1" spans="1:8" ht="57.75" customHeight="1" x14ac:dyDescent="0.25">
      <c r="F1" s="53" t="s">
        <v>60</v>
      </c>
      <c r="G1" s="53"/>
    </row>
    <row r="2" spans="1:8" ht="42.75" customHeight="1" x14ac:dyDescent="0.25">
      <c r="A2" s="54" t="s">
        <v>46</v>
      </c>
      <c r="B2" s="54"/>
      <c r="C2" s="54"/>
      <c r="D2" s="54"/>
      <c r="E2" s="54"/>
      <c r="F2" s="54"/>
      <c r="G2" s="54"/>
    </row>
    <row r="3" spans="1:8" ht="19.5" customHeight="1" x14ac:dyDescent="0.3">
      <c r="A3" s="58"/>
      <c r="B3" s="58"/>
      <c r="C3" s="58"/>
      <c r="D3" s="58"/>
      <c r="E3" s="38"/>
      <c r="G3" s="32" t="s">
        <v>47</v>
      </c>
    </row>
    <row r="4" spans="1:8" ht="13.5" customHeight="1" x14ac:dyDescent="0.25">
      <c r="A4" s="57" t="s">
        <v>0</v>
      </c>
      <c r="B4" s="55" t="s">
        <v>44</v>
      </c>
      <c r="C4" s="57" t="s">
        <v>55</v>
      </c>
      <c r="D4" s="57" t="s">
        <v>54</v>
      </c>
      <c r="E4" s="57" t="s">
        <v>54</v>
      </c>
      <c r="F4" s="55" t="s">
        <v>42</v>
      </c>
      <c r="G4" s="57" t="s">
        <v>45</v>
      </c>
    </row>
    <row r="5" spans="1:8" ht="42" customHeight="1" x14ac:dyDescent="0.25">
      <c r="A5" s="57"/>
      <c r="B5" s="56"/>
      <c r="C5" s="57"/>
      <c r="D5" s="57"/>
      <c r="E5" s="57"/>
      <c r="F5" s="56"/>
      <c r="G5" s="57"/>
    </row>
    <row r="6" spans="1:8" ht="12.75" customHeight="1" x14ac:dyDescent="0.25">
      <c r="A6" s="27">
        <v>1</v>
      </c>
      <c r="B6" s="27">
        <v>2</v>
      </c>
      <c r="C6" s="27">
        <v>3</v>
      </c>
      <c r="D6" s="27">
        <v>4</v>
      </c>
      <c r="E6" s="27">
        <v>4</v>
      </c>
      <c r="F6" s="27">
        <v>5</v>
      </c>
      <c r="G6" s="27">
        <v>6</v>
      </c>
    </row>
    <row r="7" spans="1:8" ht="15" customHeight="1" x14ac:dyDescent="0.25">
      <c r="A7" s="15">
        <v>1</v>
      </c>
      <c r="B7" s="24" t="s">
        <v>2</v>
      </c>
      <c r="C7" s="23">
        <v>1</v>
      </c>
      <c r="D7" s="15">
        <v>1</v>
      </c>
      <c r="E7" s="15">
        <f>C7*D7</f>
        <v>1</v>
      </c>
      <c r="F7" s="16">
        <v>180000</v>
      </c>
      <c r="G7" s="16">
        <f>F7*C7*D7</f>
        <v>180000</v>
      </c>
      <c r="H7" s="17"/>
    </row>
    <row r="8" spans="1:8" x14ac:dyDescent="0.25">
      <c r="A8" s="15">
        <v>2</v>
      </c>
      <c r="B8" s="24" t="s">
        <v>9</v>
      </c>
      <c r="C8" s="23">
        <v>1</v>
      </c>
      <c r="D8" s="15">
        <v>1</v>
      </c>
      <c r="E8" s="15">
        <f t="shared" ref="E8:E9" si="0">C8*D8</f>
        <v>1</v>
      </c>
      <c r="F8" s="16">
        <v>115000</v>
      </c>
      <c r="G8" s="16">
        <f t="shared" ref="G8:G27" si="1">F8*C8*D8</f>
        <v>115000</v>
      </c>
      <c r="H8" s="17"/>
    </row>
    <row r="9" spans="1:8" x14ac:dyDescent="0.25">
      <c r="A9" s="15">
        <v>3</v>
      </c>
      <c r="B9" s="24" t="s">
        <v>4</v>
      </c>
      <c r="C9" s="23">
        <v>1</v>
      </c>
      <c r="D9" s="15">
        <v>1</v>
      </c>
      <c r="E9" s="15">
        <f t="shared" si="0"/>
        <v>1</v>
      </c>
      <c r="F9" s="16">
        <v>91275</v>
      </c>
      <c r="G9" s="16">
        <f t="shared" si="1"/>
        <v>91275</v>
      </c>
      <c r="H9" s="17"/>
    </row>
    <row r="10" spans="1:8" s="12" customFormat="1" x14ac:dyDescent="0.25">
      <c r="A10" s="28"/>
      <c r="B10" s="29" t="s">
        <v>10</v>
      </c>
      <c r="C10" s="34"/>
      <c r="D10" s="28"/>
      <c r="E10" s="28"/>
      <c r="F10" s="16"/>
      <c r="G10" s="16"/>
      <c r="H10" s="18"/>
    </row>
    <row r="11" spans="1:8" ht="19.5" customHeight="1" x14ac:dyDescent="0.25">
      <c r="A11" s="15">
        <v>4</v>
      </c>
      <c r="B11" s="24" t="s">
        <v>11</v>
      </c>
      <c r="C11" s="23">
        <v>1</v>
      </c>
      <c r="D11" s="15">
        <v>1</v>
      </c>
      <c r="E11" s="15">
        <f>C11*D11</f>
        <v>1</v>
      </c>
      <c r="F11" s="16">
        <v>115000</v>
      </c>
      <c r="G11" s="16">
        <f t="shared" si="1"/>
        <v>115000</v>
      </c>
      <c r="H11" s="17"/>
    </row>
    <row r="12" spans="1:8" x14ac:dyDescent="0.25">
      <c r="A12" s="15">
        <v>5</v>
      </c>
      <c r="B12" s="22" t="s">
        <v>12</v>
      </c>
      <c r="C12" s="23">
        <v>4</v>
      </c>
      <c r="D12" s="15">
        <v>0.625</v>
      </c>
      <c r="E12" s="15">
        <f t="shared" ref="E12:E27" si="2">C12*D12</f>
        <v>2.5</v>
      </c>
      <c r="F12" s="16">
        <v>93312</v>
      </c>
      <c r="G12" s="16">
        <f t="shared" si="1"/>
        <v>233280</v>
      </c>
      <c r="H12" s="17"/>
    </row>
    <row r="13" spans="1:8" x14ac:dyDescent="0.25">
      <c r="A13" s="15">
        <v>6</v>
      </c>
      <c r="B13" s="22" t="s">
        <v>12</v>
      </c>
      <c r="C13" s="23">
        <v>6</v>
      </c>
      <c r="D13" s="15">
        <v>0.625</v>
      </c>
      <c r="E13" s="15">
        <f t="shared" si="2"/>
        <v>3.75</v>
      </c>
      <c r="F13" s="16">
        <v>96275</v>
      </c>
      <c r="G13" s="16">
        <f t="shared" si="1"/>
        <v>361031.25</v>
      </c>
      <c r="H13" s="17"/>
    </row>
    <row r="14" spans="1:8" x14ac:dyDescent="0.25">
      <c r="A14" s="15">
        <v>7</v>
      </c>
      <c r="B14" s="22" t="s">
        <v>22</v>
      </c>
      <c r="C14" s="23">
        <v>1</v>
      </c>
      <c r="D14" s="15">
        <v>0.75</v>
      </c>
      <c r="E14" s="15">
        <f t="shared" si="2"/>
        <v>0.75</v>
      </c>
      <c r="F14" s="16">
        <f>5000+88312</f>
        <v>93312</v>
      </c>
      <c r="G14" s="16">
        <f t="shared" si="1"/>
        <v>69984</v>
      </c>
      <c r="H14" s="17"/>
    </row>
    <row r="15" spans="1:8" x14ac:dyDescent="0.25">
      <c r="A15" s="15">
        <v>8</v>
      </c>
      <c r="B15" s="24" t="s">
        <v>13</v>
      </c>
      <c r="C15" s="23">
        <v>1</v>
      </c>
      <c r="D15" s="15">
        <v>1</v>
      </c>
      <c r="E15" s="15">
        <f t="shared" si="2"/>
        <v>1</v>
      </c>
      <c r="F15" s="16">
        <v>88312</v>
      </c>
      <c r="G15" s="16">
        <f t="shared" si="1"/>
        <v>88312</v>
      </c>
      <c r="H15" s="17"/>
    </row>
    <row r="16" spans="1:8" x14ac:dyDescent="0.25">
      <c r="A16" s="15">
        <v>9</v>
      </c>
      <c r="B16" s="24" t="s">
        <v>14</v>
      </c>
      <c r="C16" s="23">
        <v>1</v>
      </c>
      <c r="D16" s="15">
        <v>1</v>
      </c>
      <c r="E16" s="15">
        <f t="shared" si="2"/>
        <v>1</v>
      </c>
      <c r="F16" s="16">
        <v>91275</v>
      </c>
      <c r="G16" s="16">
        <f t="shared" si="1"/>
        <v>91275</v>
      </c>
      <c r="H16" s="17"/>
    </row>
    <row r="17" spans="1:8" x14ac:dyDescent="0.25">
      <c r="A17" s="15">
        <v>10</v>
      </c>
      <c r="B17" s="22" t="s">
        <v>15</v>
      </c>
      <c r="C17" s="23">
        <v>3</v>
      </c>
      <c r="D17" s="15">
        <v>1</v>
      </c>
      <c r="E17" s="15">
        <f t="shared" si="2"/>
        <v>3</v>
      </c>
      <c r="F17" s="16">
        <v>94275</v>
      </c>
      <c r="G17" s="16">
        <f t="shared" si="1"/>
        <v>282825</v>
      </c>
      <c r="H17" s="17"/>
    </row>
    <row r="18" spans="1:8" x14ac:dyDescent="0.25">
      <c r="A18" s="15">
        <v>11</v>
      </c>
      <c r="B18" s="22" t="s">
        <v>15</v>
      </c>
      <c r="C18" s="23">
        <v>2</v>
      </c>
      <c r="D18" s="15">
        <v>1</v>
      </c>
      <c r="E18" s="15">
        <f t="shared" si="2"/>
        <v>2</v>
      </c>
      <c r="F18" s="16">
        <v>91312</v>
      </c>
      <c r="G18" s="16">
        <f t="shared" si="1"/>
        <v>182624</v>
      </c>
      <c r="H18" s="17"/>
    </row>
    <row r="19" spans="1:8" x14ac:dyDescent="0.25">
      <c r="A19" s="15">
        <v>12</v>
      </c>
      <c r="B19" s="22" t="s">
        <v>16</v>
      </c>
      <c r="C19" s="23">
        <v>1</v>
      </c>
      <c r="D19" s="15">
        <v>1.25</v>
      </c>
      <c r="E19" s="15">
        <f t="shared" si="2"/>
        <v>1.25</v>
      </c>
      <c r="F19" s="16">
        <f>91275+5000</f>
        <v>96275</v>
      </c>
      <c r="G19" s="16">
        <f t="shared" si="1"/>
        <v>120343.75</v>
      </c>
      <c r="H19" s="17"/>
    </row>
    <row r="20" spans="1:8" ht="22.5" customHeight="1" x14ac:dyDescent="0.25">
      <c r="A20" s="15">
        <v>13</v>
      </c>
      <c r="B20" s="22" t="s">
        <v>17</v>
      </c>
      <c r="C20" s="23">
        <v>1</v>
      </c>
      <c r="D20" s="15">
        <v>1</v>
      </c>
      <c r="E20" s="15">
        <f t="shared" si="2"/>
        <v>1</v>
      </c>
      <c r="F20" s="16">
        <f>88312+5000</f>
        <v>93312</v>
      </c>
      <c r="G20" s="16">
        <f t="shared" si="1"/>
        <v>93312</v>
      </c>
      <c r="H20" s="17"/>
    </row>
    <row r="21" spans="1:8" x14ac:dyDescent="0.25">
      <c r="A21" s="15">
        <v>14</v>
      </c>
      <c r="B21" s="22" t="s">
        <v>18</v>
      </c>
      <c r="C21" s="23">
        <v>1</v>
      </c>
      <c r="D21" s="15">
        <v>1</v>
      </c>
      <c r="E21" s="15">
        <f t="shared" si="2"/>
        <v>1</v>
      </c>
      <c r="F21" s="16">
        <v>91275</v>
      </c>
      <c r="G21" s="16">
        <f t="shared" si="1"/>
        <v>91275</v>
      </c>
      <c r="H21" s="17"/>
    </row>
    <row r="22" spans="1:8" x14ac:dyDescent="0.25">
      <c r="A22" s="15">
        <v>15</v>
      </c>
      <c r="B22" s="24" t="s">
        <v>5</v>
      </c>
      <c r="C22" s="23">
        <v>1</v>
      </c>
      <c r="D22" s="15">
        <v>1</v>
      </c>
      <c r="E22" s="15">
        <f t="shared" si="2"/>
        <v>1</v>
      </c>
      <c r="F22" s="16">
        <v>88312</v>
      </c>
      <c r="G22" s="16">
        <f t="shared" si="1"/>
        <v>88312</v>
      </c>
      <c r="H22" s="17"/>
    </row>
    <row r="23" spans="1:8" x14ac:dyDescent="0.25">
      <c r="A23" s="15">
        <v>16</v>
      </c>
      <c r="B23" s="24" t="s">
        <v>19</v>
      </c>
      <c r="C23" s="23">
        <v>1</v>
      </c>
      <c r="D23" s="15">
        <v>1</v>
      </c>
      <c r="E23" s="15">
        <f t="shared" si="2"/>
        <v>1</v>
      </c>
      <c r="F23" s="16">
        <v>91275</v>
      </c>
      <c r="G23" s="16">
        <f t="shared" si="1"/>
        <v>91275</v>
      </c>
      <c r="H23" s="17"/>
    </row>
    <row r="24" spans="1:8" x14ac:dyDescent="0.25">
      <c r="A24" s="15">
        <v>17</v>
      </c>
      <c r="B24" s="24" t="s">
        <v>23</v>
      </c>
      <c r="C24" s="23">
        <v>1</v>
      </c>
      <c r="D24" s="15">
        <v>1</v>
      </c>
      <c r="E24" s="15">
        <f t="shared" si="2"/>
        <v>1</v>
      </c>
      <c r="F24" s="16">
        <v>91275</v>
      </c>
      <c r="G24" s="16">
        <f t="shared" si="1"/>
        <v>91275</v>
      </c>
      <c r="H24" s="17"/>
    </row>
    <row r="25" spans="1:8" x14ac:dyDescent="0.25">
      <c r="A25" s="15">
        <v>18</v>
      </c>
      <c r="B25" s="22" t="s">
        <v>20</v>
      </c>
      <c r="C25" s="23">
        <v>1</v>
      </c>
      <c r="D25" s="15">
        <v>0.25</v>
      </c>
      <c r="E25" s="15">
        <f t="shared" si="2"/>
        <v>0.25</v>
      </c>
      <c r="F25" s="16">
        <v>88312</v>
      </c>
      <c r="G25" s="16">
        <f t="shared" si="1"/>
        <v>22078</v>
      </c>
      <c r="H25" s="17"/>
    </row>
    <row r="26" spans="1:8" x14ac:dyDescent="0.25">
      <c r="A26" s="15">
        <v>19</v>
      </c>
      <c r="B26" s="22" t="s">
        <v>21</v>
      </c>
      <c r="C26" s="23">
        <v>1</v>
      </c>
      <c r="D26" s="15">
        <v>1</v>
      </c>
      <c r="E26" s="15">
        <f t="shared" si="2"/>
        <v>1</v>
      </c>
      <c r="F26" s="16">
        <v>88312</v>
      </c>
      <c r="G26" s="16">
        <f t="shared" si="1"/>
        <v>88312</v>
      </c>
      <c r="H26" s="17"/>
    </row>
    <row r="27" spans="1:8" x14ac:dyDescent="0.25">
      <c r="A27" s="15">
        <v>20</v>
      </c>
      <c r="B27" s="22" t="s">
        <v>7</v>
      </c>
      <c r="C27" s="23">
        <v>1</v>
      </c>
      <c r="D27" s="15">
        <v>1</v>
      </c>
      <c r="E27" s="15">
        <f t="shared" si="2"/>
        <v>1</v>
      </c>
      <c r="F27" s="16">
        <v>88312</v>
      </c>
      <c r="G27" s="16">
        <f t="shared" si="1"/>
        <v>88312</v>
      </c>
      <c r="H27" s="17"/>
    </row>
    <row r="28" spans="1:8" s="13" customFormat="1" x14ac:dyDescent="0.25">
      <c r="A28" s="51" t="s">
        <v>24</v>
      </c>
      <c r="B28" s="52"/>
      <c r="C28" s="39">
        <f>SUM(C7:C27)</f>
        <v>31</v>
      </c>
      <c r="D28" s="30">
        <f>SUM(D7:D27)</f>
        <v>18.5</v>
      </c>
      <c r="E28" s="30">
        <f>SUM(E7:E27)</f>
        <v>26.5</v>
      </c>
      <c r="F28" s="16"/>
      <c r="G28" s="26">
        <f>SUM(G7:G27)</f>
        <v>2585101</v>
      </c>
      <c r="H28" s="19"/>
    </row>
    <row r="29" spans="1:8" s="12" customFormat="1" ht="20.25" customHeight="1" x14ac:dyDescent="0.25">
      <c r="A29" s="28"/>
      <c r="B29" s="31" t="s">
        <v>25</v>
      </c>
      <c r="C29" s="34"/>
      <c r="D29" s="28"/>
      <c r="E29" s="28"/>
      <c r="F29" s="16"/>
      <c r="G29" s="16"/>
      <c r="H29" s="18"/>
    </row>
    <row r="30" spans="1:8" ht="24.75" customHeight="1" x14ac:dyDescent="0.25">
      <c r="A30" s="15">
        <v>21</v>
      </c>
      <c r="B30" s="24" t="s">
        <v>11</v>
      </c>
      <c r="C30" s="23">
        <v>1</v>
      </c>
      <c r="D30" s="15">
        <v>0.5</v>
      </c>
      <c r="E30" s="15">
        <f>C30*D30</f>
        <v>0.5</v>
      </c>
      <c r="F30" s="16">
        <v>115000</v>
      </c>
      <c r="G30" s="16">
        <f>F30*D30*C30</f>
        <v>57500</v>
      </c>
      <c r="H30" s="17"/>
    </row>
    <row r="31" spans="1:8" x14ac:dyDescent="0.25">
      <c r="A31" s="15">
        <v>22</v>
      </c>
      <c r="B31" s="22" t="s">
        <v>12</v>
      </c>
      <c r="C31" s="23">
        <v>2</v>
      </c>
      <c r="D31" s="15">
        <v>0.56000000000000005</v>
      </c>
      <c r="E31" s="15">
        <f t="shared" ref="E31:E36" si="3">C31*D31</f>
        <v>1.1200000000000001</v>
      </c>
      <c r="F31" s="16">
        <v>96275</v>
      </c>
      <c r="G31" s="16">
        <f t="shared" ref="G31:G62" si="4">F31*D31*C31</f>
        <v>107828.00000000001</v>
      </c>
      <c r="H31" s="17"/>
    </row>
    <row r="32" spans="1:8" x14ac:dyDescent="0.25">
      <c r="A32" s="15">
        <v>23</v>
      </c>
      <c r="B32" s="24" t="s">
        <v>13</v>
      </c>
      <c r="C32" s="23">
        <v>1</v>
      </c>
      <c r="D32" s="15">
        <v>0.75</v>
      </c>
      <c r="E32" s="15">
        <f t="shared" si="3"/>
        <v>0.75</v>
      </c>
      <c r="F32" s="16">
        <v>91275</v>
      </c>
      <c r="G32" s="16">
        <f t="shared" si="4"/>
        <v>68456.25</v>
      </c>
      <c r="H32" s="17"/>
    </row>
    <row r="33" spans="1:8" x14ac:dyDescent="0.25">
      <c r="A33" s="15">
        <v>24</v>
      </c>
      <c r="B33" s="22" t="s">
        <v>15</v>
      </c>
      <c r="C33" s="23">
        <v>1</v>
      </c>
      <c r="D33" s="15">
        <v>1</v>
      </c>
      <c r="E33" s="15">
        <f t="shared" si="3"/>
        <v>1</v>
      </c>
      <c r="F33" s="16">
        <v>94275</v>
      </c>
      <c r="G33" s="16">
        <f t="shared" si="4"/>
        <v>94275</v>
      </c>
      <c r="H33" s="17"/>
    </row>
    <row r="34" spans="1:8" x14ac:dyDescent="0.25">
      <c r="A34" s="15">
        <v>25</v>
      </c>
      <c r="B34" s="24" t="s">
        <v>19</v>
      </c>
      <c r="C34" s="23">
        <v>1</v>
      </c>
      <c r="D34" s="15">
        <v>0.5</v>
      </c>
      <c r="E34" s="15">
        <f t="shared" si="3"/>
        <v>0.5</v>
      </c>
      <c r="F34" s="16">
        <v>91275</v>
      </c>
      <c r="G34" s="16">
        <f t="shared" si="4"/>
        <v>45637.5</v>
      </c>
      <c r="H34" s="17"/>
    </row>
    <row r="35" spans="1:8" x14ac:dyDescent="0.25">
      <c r="A35" s="15">
        <v>26</v>
      </c>
      <c r="B35" s="24" t="s">
        <v>6</v>
      </c>
      <c r="C35" s="23">
        <v>1</v>
      </c>
      <c r="D35" s="15">
        <v>0.5</v>
      </c>
      <c r="E35" s="15">
        <f t="shared" si="3"/>
        <v>0.5</v>
      </c>
      <c r="F35" s="16">
        <v>91275</v>
      </c>
      <c r="G35" s="16">
        <f t="shared" si="4"/>
        <v>45637.5</v>
      </c>
      <c r="H35" s="17"/>
    </row>
    <row r="36" spans="1:8" x14ac:dyDescent="0.25">
      <c r="A36" s="15">
        <v>27</v>
      </c>
      <c r="B36" s="22" t="s">
        <v>18</v>
      </c>
      <c r="C36" s="23">
        <v>1</v>
      </c>
      <c r="D36" s="15">
        <v>0.5</v>
      </c>
      <c r="E36" s="15">
        <f t="shared" si="3"/>
        <v>0.5</v>
      </c>
      <c r="F36" s="16">
        <v>91275</v>
      </c>
      <c r="G36" s="16">
        <f t="shared" si="4"/>
        <v>45637.5</v>
      </c>
      <c r="H36" s="17"/>
    </row>
    <row r="37" spans="1:8" s="13" customFormat="1" x14ac:dyDescent="0.25">
      <c r="A37" s="51" t="s">
        <v>26</v>
      </c>
      <c r="B37" s="52"/>
      <c r="C37" s="39">
        <f>SUM(C30:C36)</f>
        <v>8</v>
      </c>
      <c r="D37" s="30">
        <f>SUM(D30:D36)</f>
        <v>4.3100000000000005</v>
      </c>
      <c r="E37" s="30">
        <f>SUM(E30:E36)</f>
        <v>4.87</v>
      </c>
      <c r="F37" s="16"/>
      <c r="G37" s="26">
        <f>SUM(G30:G36)</f>
        <v>464971.75</v>
      </c>
      <c r="H37" s="19"/>
    </row>
    <row r="38" spans="1:8" s="12" customFormat="1" ht="18" customHeight="1" x14ac:dyDescent="0.25">
      <c r="A38" s="28"/>
      <c r="B38" s="31" t="s">
        <v>27</v>
      </c>
      <c r="C38" s="34"/>
      <c r="D38" s="28"/>
      <c r="E38" s="28"/>
      <c r="F38" s="16"/>
      <c r="G38" s="16"/>
      <c r="H38" s="18"/>
    </row>
    <row r="39" spans="1:8" ht="23.25" customHeight="1" x14ac:dyDescent="0.25">
      <c r="A39" s="15">
        <v>28</v>
      </c>
      <c r="B39" s="24" t="s">
        <v>11</v>
      </c>
      <c r="C39" s="23">
        <v>1</v>
      </c>
      <c r="D39" s="15">
        <v>0.5</v>
      </c>
      <c r="E39" s="15">
        <f>C39*D39</f>
        <v>0.5</v>
      </c>
      <c r="F39" s="16">
        <v>115000</v>
      </c>
      <c r="G39" s="16">
        <f t="shared" si="4"/>
        <v>57500</v>
      </c>
      <c r="H39" s="17"/>
    </row>
    <row r="40" spans="1:8" x14ac:dyDescent="0.25">
      <c r="A40" s="15">
        <v>29</v>
      </c>
      <c r="B40" s="22" t="s">
        <v>12</v>
      </c>
      <c r="C40" s="23">
        <v>2</v>
      </c>
      <c r="D40" s="15">
        <v>0.56000000000000005</v>
      </c>
      <c r="E40" s="15">
        <f t="shared" ref="E40:E44" si="5">C40*D40</f>
        <v>1.1200000000000001</v>
      </c>
      <c r="F40" s="16">
        <v>96275</v>
      </c>
      <c r="G40" s="16">
        <f t="shared" si="4"/>
        <v>107828.00000000001</v>
      </c>
      <c r="H40" s="17"/>
    </row>
    <row r="41" spans="1:8" x14ac:dyDescent="0.25">
      <c r="A41" s="15">
        <v>30</v>
      </c>
      <c r="B41" s="24" t="s">
        <v>13</v>
      </c>
      <c r="C41" s="23">
        <v>1</v>
      </c>
      <c r="D41" s="15">
        <v>0.5</v>
      </c>
      <c r="E41" s="15">
        <f t="shared" si="5"/>
        <v>0.5</v>
      </c>
      <c r="F41" s="16">
        <v>88312</v>
      </c>
      <c r="G41" s="16">
        <f t="shared" si="4"/>
        <v>44156</v>
      </c>
      <c r="H41" s="17"/>
    </row>
    <row r="42" spans="1:8" x14ac:dyDescent="0.25">
      <c r="A42" s="15">
        <v>31</v>
      </c>
      <c r="B42" s="22" t="s">
        <v>15</v>
      </c>
      <c r="C42" s="23">
        <v>1</v>
      </c>
      <c r="D42" s="15">
        <v>1</v>
      </c>
      <c r="E42" s="15">
        <f t="shared" si="5"/>
        <v>1</v>
      </c>
      <c r="F42" s="16">
        <v>94275</v>
      </c>
      <c r="G42" s="16">
        <f t="shared" si="4"/>
        <v>94275</v>
      </c>
      <c r="H42" s="17"/>
    </row>
    <row r="43" spans="1:8" x14ac:dyDescent="0.25">
      <c r="A43" s="15">
        <v>32</v>
      </c>
      <c r="B43" s="24" t="s">
        <v>19</v>
      </c>
      <c r="C43" s="23">
        <v>1</v>
      </c>
      <c r="D43" s="15">
        <v>0.5</v>
      </c>
      <c r="E43" s="15">
        <f t="shared" si="5"/>
        <v>0.5</v>
      </c>
      <c r="F43" s="16">
        <v>91275</v>
      </c>
      <c r="G43" s="16">
        <f t="shared" si="4"/>
        <v>45637.5</v>
      </c>
      <c r="H43" s="17"/>
    </row>
    <row r="44" spans="1:8" x14ac:dyDescent="0.25">
      <c r="A44" s="15">
        <v>33</v>
      </c>
      <c r="B44" s="22" t="s">
        <v>6</v>
      </c>
      <c r="C44" s="23">
        <v>1</v>
      </c>
      <c r="D44" s="15">
        <v>0.5</v>
      </c>
      <c r="E44" s="15">
        <f t="shared" si="5"/>
        <v>0.5</v>
      </c>
      <c r="F44" s="16">
        <v>91275</v>
      </c>
      <c r="G44" s="16">
        <f t="shared" si="4"/>
        <v>45637.5</v>
      </c>
      <c r="H44" s="17"/>
    </row>
    <row r="45" spans="1:8" s="13" customFormat="1" ht="18.75" customHeight="1" x14ac:dyDescent="0.25">
      <c r="A45" s="51" t="s">
        <v>53</v>
      </c>
      <c r="B45" s="52"/>
      <c r="C45" s="39">
        <f>SUM(C39:C44)</f>
        <v>7</v>
      </c>
      <c r="D45" s="30">
        <f>SUM(D39:D44)</f>
        <v>3.56</v>
      </c>
      <c r="E45" s="30">
        <f>SUM(E39:E44)</f>
        <v>4.12</v>
      </c>
      <c r="F45" s="16"/>
      <c r="G45" s="26">
        <f>SUM(G39:G44)</f>
        <v>395034</v>
      </c>
      <c r="H45" s="19"/>
    </row>
    <row r="46" spans="1:8" s="12" customFormat="1" ht="20.25" customHeight="1" x14ac:dyDescent="0.25">
      <c r="A46" s="28"/>
      <c r="B46" s="31" t="s">
        <v>28</v>
      </c>
      <c r="C46" s="34"/>
      <c r="D46" s="28"/>
      <c r="E46" s="28"/>
      <c r="F46" s="16"/>
      <c r="G46" s="16"/>
      <c r="H46" s="18"/>
    </row>
    <row r="47" spans="1:8" ht="22.5" customHeight="1" x14ac:dyDescent="0.25">
      <c r="A47" s="15">
        <v>34</v>
      </c>
      <c r="B47" s="24" t="s">
        <v>11</v>
      </c>
      <c r="C47" s="23">
        <v>1</v>
      </c>
      <c r="D47" s="15">
        <v>0.5</v>
      </c>
      <c r="E47" s="15">
        <f>C47*D47</f>
        <v>0.5</v>
      </c>
      <c r="F47" s="16">
        <v>115000</v>
      </c>
      <c r="G47" s="16">
        <f t="shared" si="4"/>
        <v>57500</v>
      </c>
      <c r="H47" s="17"/>
    </row>
    <row r="48" spans="1:8" x14ac:dyDescent="0.25">
      <c r="A48" s="15">
        <v>35</v>
      </c>
      <c r="B48" s="22" t="s">
        <v>12</v>
      </c>
      <c r="C48" s="23">
        <v>2</v>
      </c>
      <c r="D48" s="15">
        <v>0.56000000000000005</v>
      </c>
      <c r="E48" s="15">
        <f t="shared" ref="E48:E51" si="6">C48*D48</f>
        <v>1.1200000000000001</v>
      </c>
      <c r="F48" s="16">
        <v>96275</v>
      </c>
      <c r="G48" s="16">
        <f t="shared" si="4"/>
        <v>107828.00000000001</v>
      </c>
      <c r="H48" s="17"/>
    </row>
    <row r="49" spans="1:8" x14ac:dyDescent="0.25">
      <c r="A49" s="15">
        <v>36</v>
      </c>
      <c r="B49" s="24" t="s">
        <v>13</v>
      </c>
      <c r="C49" s="23">
        <v>1</v>
      </c>
      <c r="D49" s="15">
        <v>0.5</v>
      </c>
      <c r="E49" s="15">
        <f t="shared" si="6"/>
        <v>0.5</v>
      </c>
      <c r="F49" s="16">
        <v>91275</v>
      </c>
      <c r="G49" s="16">
        <f t="shared" si="4"/>
        <v>45637.5</v>
      </c>
      <c r="H49" s="17"/>
    </row>
    <row r="50" spans="1:8" x14ac:dyDescent="0.25">
      <c r="A50" s="15">
        <v>37</v>
      </c>
      <c r="B50" s="22" t="s">
        <v>15</v>
      </c>
      <c r="C50" s="23">
        <v>1</v>
      </c>
      <c r="D50" s="15">
        <v>1</v>
      </c>
      <c r="E50" s="15">
        <f t="shared" si="6"/>
        <v>1</v>
      </c>
      <c r="F50" s="16">
        <v>94275</v>
      </c>
      <c r="G50" s="16">
        <f t="shared" si="4"/>
        <v>94275</v>
      </c>
      <c r="H50" s="17"/>
    </row>
    <row r="51" spans="1:8" x14ac:dyDescent="0.25">
      <c r="A51" s="15">
        <v>38</v>
      </c>
      <c r="B51" s="24" t="s">
        <v>19</v>
      </c>
      <c r="C51" s="23">
        <v>1</v>
      </c>
      <c r="D51" s="15">
        <v>0.5</v>
      </c>
      <c r="E51" s="15">
        <f t="shared" si="6"/>
        <v>0.5</v>
      </c>
      <c r="F51" s="16">
        <v>91275</v>
      </c>
      <c r="G51" s="16">
        <f t="shared" si="4"/>
        <v>45637.5</v>
      </c>
      <c r="H51" s="17"/>
    </row>
    <row r="52" spans="1:8" s="13" customFormat="1" ht="15.75" customHeight="1" x14ac:dyDescent="0.25">
      <c r="A52" s="51" t="s">
        <v>52</v>
      </c>
      <c r="B52" s="52"/>
      <c r="C52" s="39">
        <f>SUM(C47:C51)</f>
        <v>6</v>
      </c>
      <c r="D52" s="30">
        <f>SUM(D47:D51)</f>
        <v>3.06</v>
      </c>
      <c r="E52" s="30">
        <f>SUM(E47:E51)</f>
        <v>3.62</v>
      </c>
      <c r="F52" s="16"/>
      <c r="G52" s="26">
        <f>SUM(G47:G51)</f>
        <v>350878</v>
      </c>
      <c r="H52" s="19"/>
    </row>
    <row r="53" spans="1:8" s="12" customFormat="1" ht="19.5" customHeight="1" x14ac:dyDescent="0.25">
      <c r="A53" s="28"/>
      <c r="B53" s="31" t="s">
        <v>29</v>
      </c>
      <c r="C53" s="34"/>
      <c r="D53" s="28"/>
      <c r="E53" s="28"/>
      <c r="F53" s="16"/>
      <c r="G53" s="16"/>
      <c r="H53" s="18"/>
    </row>
    <row r="54" spans="1:8" ht="27" customHeight="1" x14ac:dyDescent="0.25">
      <c r="A54" s="15">
        <v>39</v>
      </c>
      <c r="B54" s="24" t="s">
        <v>11</v>
      </c>
      <c r="C54" s="23">
        <v>1</v>
      </c>
      <c r="D54" s="15">
        <v>0.5</v>
      </c>
      <c r="E54" s="15">
        <f>C54*D54</f>
        <v>0.5</v>
      </c>
      <c r="F54" s="16">
        <v>115000</v>
      </c>
      <c r="G54" s="16">
        <f t="shared" si="4"/>
        <v>57500</v>
      </c>
      <c r="H54" s="17"/>
    </row>
    <row r="55" spans="1:8" x14ac:dyDescent="0.25">
      <c r="A55" s="15">
        <v>40</v>
      </c>
      <c r="B55" s="22" t="s">
        <v>12</v>
      </c>
      <c r="C55" s="23">
        <v>2</v>
      </c>
      <c r="D55" s="15">
        <v>0.56000000000000005</v>
      </c>
      <c r="E55" s="15">
        <f t="shared" ref="E55:E59" si="7">C55*D55</f>
        <v>1.1200000000000001</v>
      </c>
      <c r="F55" s="16">
        <v>96275</v>
      </c>
      <c r="G55" s="16">
        <f t="shared" si="4"/>
        <v>107828.00000000001</v>
      </c>
      <c r="H55" s="17"/>
    </row>
    <row r="56" spans="1:8" x14ac:dyDescent="0.25">
      <c r="A56" s="15">
        <v>41</v>
      </c>
      <c r="B56" s="24" t="s">
        <v>13</v>
      </c>
      <c r="C56" s="23">
        <v>1</v>
      </c>
      <c r="D56" s="15">
        <v>0.75</v>
      </c>
      <c r="E56" s="15">
        <f t="shared" si="7"/>
        <v>0.75</v>
      </c>
      <c r="F56" s="16">
        <v>91275</v>
      </c>
      <c r="G56" s="16">
        <f t="shared" si="4"/>
        <v>68456.25</v>
      </c>
      <c r="H56" s="17"/>
    </row>
    <row r="57" spans="1:8" x14ac:dyDescent="0.25">
      <c r="A57" s="15">
        <v>42</v>
      </c>
      <c r="B57" s="22" t="s">
        <v>15</v>
      </c>
      <c r="C57" s="23">
        <v>1</v>
      </c>
      <c r="D57" s="15">
        <v>1</v>
      </c>
      <c r="E57" s="15">
        <f t="shared" si="7"/>
        <v>1</v>
      </c>
      <c r="F57" s="16">
        <v>94275</v>
      </c>
      <c r="G57" s="16">
        <f t="shared" si="4"/>
        <v>94275</v>
      </c>
      <c r="H57" s="17"/>
    </row>
    <row r="58" spans="1:8" x14ac:dyDescent="0.25">
      <c r="A58" s="15">
        <v>43</v>
      </c>
      <c r="B58" s="24" t="s">
        <v>19</v>
      </c>
      <c r="C58" s="23">
        <v>1</v>
      </c>
      <c r="D58" s="15">
        <v>0.5</v>
      </c>
      <c r="E58" s="15">
        <f t="shared" si="7"/>
        <v>0.5</v>
      </c>
      <c r="F58" s="16">
        <v>91275</v>
      </c>
      <c r="G58" s="16">
        <f t="shared" si="4"/>
        <v>45637.5</v>
      </c>
      <c r="H58" s="17"/>
    </row>
    <row r="59" spans="1:8" x14ac:dyDescent="0.25">
      <c r="A59" s="15">
        <v>44</v>
      </c>
      <c r="B59" s="22" t="s">
        <v>18</v>
      </c>
      <c r="C59" s="23">
        <v>1</v>
      </c>
      <c r="D59" s="15">
        <v>0.5</v>
      </c>
      <c r="E59" s="15">
        <f t="shared" si="7"/>
        <v>0.5</v>
      </c>
      <c r="F59" s="16">
        <v>91275</v>
      </c>
      <c r="G59" s="16">
        <f t="shared" si="4"/>
        <v>45637.5</v>
      </c>
      <c r="H59" s="17"/>
    </row>
    <row r="60" spans="1:8" s="13" customFormat="1" ht="18.75" customHeight="1" x14ac:dyDescent="0.25">
      <c r="A60" s="51" t="s">
        <v>30</v>
      </c>
      <c r="B60" s="52"/>
      <c r="C60" s="39">
        <f>SUM(C54:C59)</f>
        <v>7</v>
      </c>
      <c r="D60" s="30">
        <f>SUM(D54:D59)</f>
        <v>3.81</v>
      </c>
      <c r="E60" s="30">
        <f>SUM(E54:E59)</f>
        <v>4.37</v>
      </c>
      <c r="F60" s="16"/>
      <c r="G60" s="35">
        <f>SUM(G54:G59)</f>
        <v>419334.25</v>
      </c>
      <c r="H60" s="19"/>
    </row>
    <row r="61" spans="1:8" s="12" customFormat="1" x14ac:dyDescent="0.25">
      <c r="A61" s="28"/>
      <c r="B61" s="31" t="s">
        <v>31</v>
      </c>
      <c r="C61" s="34"/>
      <c r="D61" s="28"/>
      <c r="E61" s="28"/>
      <c r="F61" s="16"/>
      <c r="G61" s="16"/>
      <c r="H61" s="18"/>
    </row>
    <row r="62" spans="1:8" x14ac:dyDescent="0.25">
      <c r="A62" s="15">
        <v>45</v>
      </c>
      <c r="B62" s="22" t="s">
        <v>12</v>
      </c>
      <c r="C62" s="23">
        <v>1</v>
      </c>
      <c r="D62" s="15">
        <v>0.5</v>
      </c>
      <c r="E62" s="15">
        <f>C62*D62</f>
        <v>0.5</v>
      </c>
      <c r="F62" s="16">
        <v>96275</v>
      </c>
      <c r="G62" s="16">
        <f t="shared" si="4"/>
        <v>48137.5</v>
      </c>
      <c r="H62" s="17"/>
    </row>
    <row r="63" spans="1:8" s="13" customFormat="1" ht="18.75" customHeight="1" x14ac:dyDescent="0.25">
      <c r="A63" s="51" t="s">
        <v>51</v>
      </c>
      <c r="B63" s="52"/>
      <c r="C63" s="39">
        <f>SUM(C62)</f>
        <v>1</v>
      </c>
      <c r="D63" s="30">
        <f>SUM(D62:D62)</f>
        <v>0.5</v>
      </c>
      <c r="E63" s="30">
        <f>SUM(E62)</f>
        <v>0.5</v>
      </c>
      <c r="F63" s="26"/>
      <c r="G63" s="26">
        <f>SUM(G62)</f>
        <v>48137.5</v>
      </c>
      <c r="H63" s="19"/>
    </row>
    <row r="64" spans="1:8" s="14" customFormat="1" ht="24" customHeight="1" x14ac:dyDescent="0.25">
      <c r="A64" s="28"/>
      <c r="B64" s="31" t="s">
        <v>56</v>
      </c>
      <c r="C64" s="34"/>
      <c r="D64" s="28"/>
      <c r="E64" s="28"/>
      <c r="F64" s="16"/>
      <c r="G64" s="16"/>
      <c r="H64" s="20"/>
    </row>
    <row r="65" spans="1:7" x14ac:dyDescent="0.25">
      <c r="A65" s="15">
        <v>46</v>
      </c>
      <c r="B65" s="24" t="s">
        <v>11</v>
      </c>
      <c r="C65" s="40">
        <v>1</v>
      </c>
      <c r="D65" s="41">
        <v>0.5</v>
      </c>
      <c r="E65" s="41">
        <v>0.5</v>
      </c>
      <c r="F65" s="42">
        <v>115000</v>
      </c>
      <c r="G65" s="42">
        <f>C65*D65*F65</f>
        <v>57500</v>
      </c>
    </row>
    <row r="66" spans="1:7" ht="72" customHeight="1" x14ac:dyDescent="0.25">
      <c r="A66" s="15">
        <v>47</v>
      </c>
      <c r="B66" s="22" t="s">
        <v>12</v>
      </c>
      <c r="C66" s="40">
        <v>2</v>
      </c>
      <c r="D66" s="41">
        <v>0.56000000000000005</v>
      </c>
      <c r="E66" s="41">
        <v>1.1200000000000001</v>
      </c>
      <c r="F66" s="42">
        <v>96275</v>
      </c>
      <c r="G66" s="42">
        <f t="shared" ref="G66:G69" si="8">C66*D66*F66</f>
        <v>107828.00000000001</v>
      </c>
    </row>
    <row r="67" spans="1:7" x14ac:dyDescent="0.25">
      <c r="A67" s="15">
        <v>48</v>
      </c>
      <c r="B67" s="24" t="s">
        <v>13</v>
      </c>
      <c r="C67" s="40">
        <v>1</v>
      </c>
      <c r="D67" s="41">
        <v>0.75</v>
      </c>
      <c r="E67" s="41">
        <v>0.75</v>
      </c>
      <c r="F67" s="42">
        <v>91275</v>
      </c>
      <c r="G67" s="42">
        <f t="shared" si="8"/>
        <v>68456.25</v>
      </c>
    </row>
    <row r="68" spans="1:7" x14ac:dyDescent="0.25">
      <c r="A68" s="15">
        <v>49</v>
      </c>
      <c r="B68" s="22" t="s">
        <v>15</v>
      </c>
      <c r="C68" s="40">
        <v>1</v>
      </c>
      <c r="D68" s="41">
        <v>1</v>
      </c>
      <c r="E68" s="41">
        <f t="shared" ref="E68:E69" si="9">C68*D68</f>
        <v>1</v>
      </c>
      <c r="F68" s="42">
        <v>94275</v>
      </c>
      <c r="G68" s="42">
        <f t="shared" si="8"/>
        <v>94275</v>
      </c>
    </row>
    <row r="69" spans="1:7" x14ac:dyDescent="0.25">
      <c r="A69" s="15">
        <v>50</v>
      </c>
      <c r="B69" s="24" t="s">
        <v>19</v>
      </c>
      <c r="C69" s="40">
        <v>1</v>
      </c>
      <c r="D69" s="41">
        <v>0.5</v>
      </c>
      <c r="E69" s="41">
        <f t="shared" si="9"/>
        <v>0.5</v>
      </c>
      <c r="F69" s="42">
        <v>91275</v>
      </c>
      <c r="G69" s="42">
        <f t="shared" si="8"/>
        <v>45637.5</v>
      </c>
    </row>
    <row r="70" spans="1:7" x14ac:dyDescent="0.25">
      <c r="A70" s="51" t="s">
        <v>57</v>
      </c>
      <c r="B70" s="52"/>
      <c r="C70" s="43">
        <f>SUM(C65:C69)</f>
        <v>6</v>
      </c>
      <c r="D70" s="44">
        <f>SUM(D65:D69)</f>
        <v>3.31</v>
      </c>
      <c r="E70" s="44">
        <f>SUM(E65:E69)</f>
        <v>3.87</v>
      </c>
      <c r="F70" s="42"/>
      <c r="G70" s="45">
        <f>SUM(G65:G69)</f>
        <v>373696.75</v>
      </c>
    </row>
    <row r="71" spans="1:7" x14ac:dyDescent="0.25">
      <c r="A71" s="28"/>
      <c r="B71" s="31" t="s">
        <v>58</v>
      </c>
      <c r="C71" s="46"/>
      <c r="D71" s="47"/>
      <c r="E71" s="47"/>
      <c r="F71" s="42"/>
      <c r="G71" s="42"/>
    </row>
    <row r="72" spans="1:7" x14ac:dyDescent="0.25">
      <c r="A72" s="15">
        <v>51</v>
      </c>
      <c r="B72" s="24" t="s">
        <v>11</v>
      </c>
      <c r="C72" s="40">
        <v>1</v>
      </c>
      <c r="D72" s="41">
        <v>0.5</v>
      </c>
      <c r="E72" s="41">
        <f>C72*D72</f>
        <v>0.5</v>
      </c>
      <c r="F72" s="42">
        <v>115000</v>
      </c>
      <c r="G72" s="42">
        <f>C72*D72*F72</f>
        <v>57500</v>
      </c>
    </row>
    <row r="73" spans="1:7" x14ac:dyDescent="0.25">
      <c r="A73" s="15">
        <v>52</v>
      </c>
      <c r="B73" s="22" t="s">
        <v>12</v>
      </c>
      <c r="C73" s="40">
        <v>2</v>
      </c>
      <c r="D73" s="41">
        <v>0.56000000000000005</v>
      </c>
      <c r="E73" s="41">
        <v>1.1200000000000001</v>
      </c>
      <c r="F73" s="42">
        <v>96275</v>
      </c>
      <c r="G73" s="42">
        <f t="shared" ref="G73:G76" si="10">C73*D73*F73</f>
        <v>107828.00000000001</v>
      </c>
    </row>
    <row r="74" spans="1:7" x14ac:dyDescent="0.25">
      <c r="A74" s="15">
        <v>53</v>
      </c>
      <c r="B74" s="24" t="s">
        <v>13</v>
      </c>
      <c r="C74" s="40">
        <v>1</v>
      </c>
      <c r="D74" s="41">
        <v>0.5</v>
      </c>
      <c r="E74" s="41">
        <v>0.5</v>
      </c>
      <c r="F74" s="42">
        <v>91275</v>
      </c>
      <c r="G74" s="42">
        <f t="shared" si="10"/>
        <v>45637.5</v>
      </c>
    </row>
    <row r="75" spans="1:7" x14ac:dyDescent="0.25">
      <c r="A75" s="15">
        <v>54</v>
      </c>
      <c r="B75" s="22" t="s">
        <v>15</v>
      </c>
      <c r="C75" s="40">
        <v>1</v>
      </c>
      <c r="D75" s="41">
        <v>1</v>
      </c>
      <c r="E75" s="41">
        <f t="shared" ref="E75:E76" si="11">C75*D75</f>
        <v>1</v>
      </c>
      <c r="F75" s="42">
        <v>94275</v>
      </c>
      <c r="G75" s="42">
        <f t="shared" si="10"/>
        <v>94275</v>
      </c>
    </row>
    <row r="76" spans="1:7" x14ac:dyDescent="0.25">
      <c r="A76" s="15">
        <v>55</v>
      </c>
      <c r="B76" s="24" t="s">
        <v>19</v>
      </c>
      <c r="C76" s="40">
        <v>1</v>
      </c>
      <c r="D76" s="41">
        <v>0.5</v>
      </c>
      <c r="E76" s="41">
        <f t="shared" si="11"/>
        <v>0.5</v>
      </c>
      <c r="F76" s="42">
        <v>91275</v>
      </c>
      <c r="G76" s="42">
        <f t="shared" si="10"/>
        <v>45637.5</v>
      </c>
    </row>
    <row r="77" spans="1:7" x14ac:dyDescent="0.25">
      <c r="A77" s="51" t="s">
        <v>59</v>
      </c>
      <c r="B77" s="52"/>
      <c r="C77" s="43">
        <f>SUM(C72:C76)</f>
        <v>6</v>
      </c>
      <c r="D77" s="44">
        <f>SUM(D72:D76)</f>
        <v>3.06</v>
      </c>
      <c r="E77" s="44">
        <f>SUM(E72:E76)</f>
        <v>3.62</v>
      </c>
      <c r="F77" s="42"/>
      <c r="G77" s="48">
        <f>SUM(G72:G76)</f>
        <v>350878</v>
      </c>
    </row>
    <row r="78" spans="1:7" x14ac:dyDescent="0.25">
      <c r="A78" s="60" t="s">
        <v>8</v>
      </c>
      <c r="B78" s="61"/>
      <c r="C78" s="45">
        <f t="shared" ref="C78:F78" si="12">C28+C37+C45+C52+C60+C63+C70+C77</f>
        <v>72</v>
      </c>
      <c r="D78" s="45">
        <f t="shared" si="12"/>
        <v>40.110000000000007</v>
      </c>
      <c r="E78" s="49">
        <f t="shared" si="12"/>
        <v>51.469999999999992</v>
      </c>
      <c r="F78" s="45">
        <f t="shared" si="12"/>
        <v>0</v>
      </c>
      <c r="G78" s="45">
        <f>G28+G37+G45+G52+G60+G63+G70+G77</f>
        <v>4988031.25</v>
      </c>
    </row>
    <row r="82" spans="2:8" ht="54" customHeight="1" x14ac:dyDescent="0.25">
      <c r="B82" s="59" t="s">
        <v>49</v>
      </c>
      <c r="C82" s="59"/>
      <c r="D82" s="59"/>
      <c r="E82" s="59"/>
      <c r="F82" s="59"/>
      <c r="G82" s="59"/>
      <c r="H82" s="59"/>
    </row>
  </sheetData>
  <mergeCells count="20">
    <mergeCell ref="B82:H82"/>
    <mergeCell ref="A70:B70"/>
    <mergeCell ref="A77:B77"/>
    <mergeCell ref="A78:B78"/>
    <mergeCell ref="A60:B60"/>
    <mergeCell ref="A63:B63"/>
    <mergeCell ref="A52:B52"/>
    <mergeCell ref="F1:G1"/>
    <mergeCell ref="A2:G2"/>
    <mergeCell ref="F4:F5"/>
    <mergeCell ref="G4:G5"/>
    <mergeCell ref="A3:D3"/>
    <mergeCell ref="A4:A5"/>
    <mergeCell ref="B4:B5"/>
    <mergeCell ref="D4:D5"/>
    <mergeCell ref="C4:C5"/>
    <mergeCell ref="E4:E5"/>
    <mergeCell ref="A28:B28"/>
    <mergeCell ref="A37:B37"/>
    <mergeCell ref="A45:B45"/>
  </mergeCells>
  <pageMargins left="0.24" right="0.1968503937007874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1" sqref="D1:E1"/>
    </sheetView>
  </sheetViews>
  <sheetFormatPr defaultRowHeight="16.5" x14ac:dyDescent="0.3"/>
  <cols>
    <col min="1" max="1" width="5.28515625" style="11" customWidth="1"/>
    <col min="2" max="2" width="29.28515625" style="11" customWidth="1"/>
    <col min="3" max="3" width="17.28515625" style="11" customWidth="1"/>
    <col min="4" max="4" width="17.5703125" style="1" customWidth="1"/>
    <col min="5" max="5" width="21.140625" style="1" customWidth="1"/>
    <col min="6" max="16384" width="9.140625" style="11"/>
  </cols>
  <sheetData>
    <row r="1" spans="1:5" ht="56.25" customHeight="1" x14ac:dyDescent="0.3">
      <c r="D1" s="53" t="s">
        <v>61</v>
      </c>
      <c r="E1" s="53"/>
    </row>
    <row r="2" spans="1:5" ht="49.5" customHeight="1" x14ac:dyDescent="0.3">
      <c r="A2" s="63" t="s">
        <v>50</v>
      </c>
      <c r="B2" s="63"/>
      <c r="C2" s="63"/>
      <c r="D2" s="63"/>
      <c r="E2" s="63"/>
    </row>
    <row r="3" spans="1:5" s="37" customFormat="1" ht="52.5" customHeight="1" x14ac:dyDescent="0.25">
      <c r="A3" s="25" t="s">
        <v>0</v>
      </c>
      <c r="B3" s="3" t="s">
        <v>43</v>
      </c>
      <c r="C3" s="25" t="s">
        <v>1</v>
      </c>
      <c r="D3" s="25" t="s">
        <v>42</v>
      </c>
      <c r="E3" s="25" t="s">
        <v>45</v>
      </c>
    </row>
    <row r="4" spans="1:5" x14ac:dyDescent="0.3">
      <c r="A4" s="4">
        <v>1</v>
      </c>
      <c r="B4" s="8">
        <v>2</v>
      </c>
      <c r="C4" s="4">
        <v>3</v>
      </c>
      <c r="D4" s="8">
        <v>4</v>
      </c>
      <c r="E4" s="4">
        <v>5</v>
      </c>
    </row>
    <row r="5" spans="1:5" ht="19.5" customHeight="1" x14ac:dyDescent="0.3">
      <c r="A5" s="6">
        <v>1</v>
      </c>
      <c r="B5" s="5" t="s">
        <v>2</v>
      </c>
      <c r="C5" s="10">
        <v>1</v>
      </c>
      <c r="D5" s="21">
        <v>142540</v>
      </c>
      <c r="E5" s="21">
        <f>D5*C5</f>
        <v>142540</v>
      </c>
    </row>
    <row r="6" spans="1:5" ht="19.5" customHeight="1" x14ac:dyDescent="0.3">
      <c r="A6" s="6">
        <v>2</v>
      </c>
      <c r="B6" s="7" t="s">
        <v>33</v>
      </c>
      <c r="C6" s="10">
        <v>1</v>
      </c>
      <c r="D6" s="21">
        <v>88312</v>
      </c>
      <c r="E6" s="21">
        <f>D6*C6</f>
        <v>88312</v>
      </c>
    </row>
    <row r="7" spans="1:5" ht="19.5" customHeight="1" x14ac:dyDescent="0.3">
      <c r="A7" s="6">
        <v>3</v>
      </c>
      <c r="B7" s="7" t="s">
        <v>3</v>
      </c>
      <c r="C7" s="10">
        <v>1</v>
      </c>
      <c r="D7" s="21">
        <v>98312</v>
      </c>
      <c r="E7" s="21">
        <f>D7*C7</f>
        <v>98312</v>
      </c>
    </row>
    <row r="8" spans="1:5" ht="19.5" customHeight="1" x14ac:dyDescent="0.3">
      <c r="A8" s="6">
        <v>4</v>
      </c>
      <c r="B8" s="5" t="s">
        <v>32</v>
      </c>
      <c r="C8" s="10">
        <v>0.35</v>
      </c>
      <c r="D8" s="21">
        <v>88312</v>
      </c>
      <c r="E8" s="21">
        <f t="shared" ref="E8:E27" si="0">D8*C8</f>
        <v>30909.199999999997</v>
      </c>
    </row>
    <row r="9" spans="1:5" ht="19.5" customHeight="1" x14ac:dyDescent="0.3">
      <c r="A9" s="6">
        <v>5</v>
      </c>
      <c r="B9" s="7" t="s">
        <v>32</v>
      </c>
      <c r="C9" s="10">
        <v>1.4</v>
      </c>
      <c r="D9" s="21">
        <v>91275</v>
      </c>
      <c r="E9" s="21">
        <f t="shared" si="0"/>
        <v>127784.99999999999</v>
      </c>
    </row>
    <row r="10" spans="1:5" ht="19.5" customHeight="1" x14ac:dyDescent="0.3">
      <c r="A10" s="6">
        <v>6</v>
      </c>
      <c r="B10" s="5" t="s">
        <v>34</v>
      </c>
      <c r="C10" s="10">
        <v>1</v>
      </c>
      <c r="D10" s="21">
        <v>91275</v>
      </c>
      <c r="E10" s="21">
        <f t="shared" si="0"/>
        <v>91275</v>
      </c>
    </row>
    <row r="11" spans="1:5" ht="19.5" customHeight="1" x14ac:dyDescent="0.3">
      <c r="A11" s="6">
        <v>7</v>
      </c>
      <c r="B11" s="7" t="s">
        <v>34</v>
      </c>
      <c r="C11" s="10">
        <v>0.5</v>
      </c>
      <c r="D11" s="21">
        <v>91275</v>
      </c>
      <c r="E11" s="21">
        <f t="shared" si="0"/>
        <v>45637.5</v>
      </c>
    </row>
    <row r="12" spans="1:5" ht="19.5" customHeight="1" x14ac:dyDescent="0.3">
      <c r="A12" s="6">
        <v>8</v>
      </c>
      <c r="B12" s="7" t="s">
        <v>35</v>
      </c>
      <c r="C12" s="10">
        <v>1.875</v>
      </c>
      <c r="D12" s="21">
        <v>91275</v>
      </c>
      <c r="E12" s="21">
        <f t="shared" si="0"/>
        <v>171140.625</v>
      </c>
    </row>
    <row r="13" spans="1:5" ht="19.5" customHeight="1" x14ac:dyDescent="0.3">
      <c r="A13" s="6">
        <v>9</v>
      </c>
      <c r="B13" s="5" t="s">
        <v>35</v>
      </c>
      <c r="C13" s="10">
        <v>11.275</v>
      </c>
      <c r="D13" s="21">
        <v>88312</v>
      </c>
      <c r="E13" s="21">
        <f t="shared" si="0"/>
        <v>995717.8</v>
      </c>
    </row>
    <row r="14" spans="1:5" ht="19.5" customHeight="1" x14ac:dyDescent="0.3">
      <c r="A14" s="6">
        <v>10</v>
      </c>
      <c r="B14" s="7" t="s">
        <v>36</v>
      </c>
      <c r="C14" s="10">
        <v>1.35</v>
      </c>
      <c r="D14" s="21">
        <v>88312</v>
      </c>
      <c r="E14" s="21">
        <f t="shared" si="0"/>
        <v>119221.20000000001</v>
      </c>
    </row>
    <row r="15" spans="1:5" ht="19.5" customHeight="1" x14ac:dyDescent="0.3">
      <c r="A15" s="6">
        <v>11</v>
      </c>
      <c r="B15" s="7" t="s">
        <v>36</v>
      </c>
      <c r="C15" s="10">
        <v>4.4000000000000004</v>
      </c>
      <c r="D15" s="21">
        <v>91275</v>
      </c>
      <c r="E15" s="21">
        <f t="shared" si="0"/>
        <v>401610.00000000006</v>
      </c>
    </row>
    <row r="16" spans="1:5" ht="19.5" customHeight="1" x14ac:dyDescent="0.3">
      <c r="A16" s="6">
        <v>12</v>
      </c>
      <c r="B16" s="7" t="s">
        <v>36</v>
      </c>
      <c r="C16" s="10">
        <v>1</v>
      </c>
      <c r="D16" s="21">
        <v>91275</v>
      </c>
      <c r="E16" s="21">
        <f t="shared" si="0"/>
        <v>91275</v>
      </c>
    </row>
    <row r="17" spans="1:5" ht="19.5" customHeight="1" x14ac:dyDescent="0.3">
      <c r="A17" s="6">
        <v>13</v>
      </c>
      <c r="B17" s="7" t="s">
        <v>37</v>
      </c>
      <c r="C17" s="10">
        <v>2.375</v>
      </c>
      <c r="D17" s="21">
        <v>88312</v>
      </c>
      <c r="E17" s="21">
        <f t="shared" si="0"/>
        <v>209741</v>
      </c>
    </row>
    <row r="18" spans="1:5" ht="19.5" customHeight="1" x14ac:dyDescent="0.3">
      <c r="A18" s="6">
        <v>14</v>
      </c>
      <c r="B18" s="7" t="s">
        <v>37</v>
      </c>
      <c r="C18" s="10">
        <v>0.52500000000000002</v>
      </c>
      <c r="D18" s="21">
        <v>91275</v>
      </c>
      <c r="E18" s="21">
        <f t="shared" si="0"/>
        <v>47919.375</v>
      </c>
    </row>
    <row r="19" spans="1:5" ht="19.5" customHeight="1" x14ac:dyDescent="0.3">
      <c r="A19" s="6">
        <v>15</v>
      </c>
      <c r="B19" s="7" t="s">
        <v>38</v>
      </c>
      <c r="C19" s="10">
        <v>1.4</v>
      </c>
      <c r="D19" s="21">
        <v>91275</v>
      </c>
      <c r="E19" s="21">
        <f t="shared" si="0"/>
        <v>127784.99999999999</v>
      </c>
    </row>
    <row r="20" spans="1:5" ht="19.5" customHeight="1" x14ac:dyDescent="0.3">
      <c r="A20" s="6">
        <v>16</v>
      </c>
      <c r="B20" s="7" t="s">
        <v>39</v>
      </c>
      <c r="C20" s="10">
        <v>2.1749999999999998</v>
      </c>
      <c r="D20" s="21">
        <v>88312</v>
      </c>
      <c r="E20" s="21">
        <f t="shared" si="0"/>
        <v>192078.59999999998</v>
      </c>
    </row>
    <row r="21" spans="1:5" ht="19.5" customHeight="1" x14ac:dyDescent="0.3">
      <c r="A21" s="6">
        <v>17</v>
      </c>
      <c r="B21" s="7" t="s">
        <v>39</v>
      </c>
      <c r="C21" s="10">
        <v>1.4</v>
      </c>
      <c r="D21" s="21">
        <v>91275</v>
      </c>
      <c r="E21" s="21">
        <f t="shared" si="0"/>
        <v>127784.99999999999</v>
      </c>
    </row>
    <row r="22" spans="1:5" ht="19.5" customHeight="1" x14ac:dyDescent="0.3">
      <c r="A22" s="6">
        <v>18</v>
      </c>
      <c r="B22" s="7" t="s">
        <v>41</v>
      </c>
      <c r="C22" s="10">
        <v>0.5</v>
      </c>
      <c r="D22" s="21">
        <v>88312</v>
      </c>
      <c r="E22" s="21">
        <f>D22*C22</f>
        <v>44156</v>
      </c>
    </row>
    <row r="23" spans="1:5" ht="19.5" customHeight="1" x14ac:dyDescent="0.3">
      <c r="A23" s="6">
        <v>19</v>
      </c>
      <c r="B23" s="7" t="s">
        <v>4</v>
      </c>
      <c r="C23" s="10">
        <v>1</v>
      </c>
      <c r="D23" s="21">
        <v>88312</v>
      </c>
      <c r="E23" s="21">
        <f t="shared" si="0"/>
        <v>88312</v>
      </c>
    </row>
    <row r="24" spans="1:5" ht="19.5" customHeight="1" x14ac:dyDescent="0.3">
      <c r="A24" s="6">
        <v>20</v>
      </c>
      <c r="B24" s="7" t="s">
        <v>40</v>
      </c>
      <c r="C24" s="10">
        <v>1</v>
      </c>
      <c r="D24" s="21">
        <v>91275</v>
      </c>
      <c r="E24" s="21">
        <f t="shared" si="0"/>
        <v>91275</v>
      </c>
    </row>
    <row r="25" spans="1:5" ht="19.5" customHeight="1" x14ac:dyDescent="0.3">
      <c r="A25" s="6">
        <v>21</v>
      </c>
      <c r="B25" s="7" t="s">
        <v>5</v>
      </c>
      <c r="C25" s="10">
        <v>1</v>
      </c>
      <c r="D25" s="21">
        <v>91275</v>
      </c>
      <c r="E25" s="21">
        <f t="shared" si="0"/>
        <v>91275</v>
      </c>
    </row>
    <row r="26" spans="1:5" ht="19.5" customHeight="1" x14ac:dyDescent="0.3">
      <c r="A26" s="6">
        <v>22</v>
      </c>
      <c r="B26" s="7" t="s">
        <v>6</v>
      </c>
      <c r="C26" s="10">
        <v>2</v>
      </c>
      <c r="D26" s="21">
        <v>91275</v>
      </c>
      <c r="E26" s="21">
        <f t="shared" si="0"/>
        <v>182550</v>
      </c>
    </row>
    <row r="27" spans="1:5" ht="19.5" customHeight="1" x14ac:dyDescent="0.3">
      <c r="A27" s="6">
        <v>23</v>
      </c>
      <c r="B27" s="7" t="s">
        <v>7</v>
      </c>
      <c r="C27" s="10">
        <v>2</v>
      </c>
      <c r="D27" s="21">
        <v>88312</v>
      </c>
      <c r="E27" s="21">
        <f t="shared" si="0"/>
        <v>176624</v>
      </c>
    </row>
    <row r="28" spans="1:5" ht="23.25" customHeight="1" x14ac:dyDescent="0.3">
      <c r="A28" s="62" t="s">
        <v>8</v>
      </c>
      <c r="B28" s="62"/>
      <c r="C28" s="50">
        <f>SUM(C5:C27)</f>
        <v>41.524999999999991</v>
      </c>
      <c r="D28" s="21"/>
      <c r="E28" s="36">
        <f>SUM(E5:E27)</f>
        <v>3783236.3000000003</v>
      </c>
    </row>
    <row r="29" spans="1:5" x14ac:dyDescent="0.3">
      <c r="A29" s="1"/>
      <c r="B29" s="1"/>
      <c r="C29" s="2"/>
    </row>
    <row r="30" spans="1:5" ht="92.25" customHeight="1" x14ac:dyDescent="0.3">
      <c r="A30" s="64" t="s">
        <v>48</v>
      </c>
      <c r="B30" s="64"/>
      <c r="C30" s="64"/>
      <c r="D30" s="64"/>
      <c r="E30" s="64"/>
    </row>
  </sheetData>
  <mergeCells count="4">
    <mergeCell ref="A28:B28"/>
    <mergeCell ref="A2:E2"/>
    <mergeCell ref="A30:E30"/>
    <mergeCell ref="D1:E1"/>
  </mergeCells>
  <pageMargins left="0.52" right="0.2" top="0.3937007874015748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H8" sqref="H8"/>
    </sheetView>
  </sheetViews>
  <sheetFormatPr defaultRowHeight="15" x14ac:dyDescent="0.25"/>
  <cols>
    <col min="1" max="1" width="4.5703125" customWidth="1"/>
    <col min="2" max="2" width="38.42578125" customWidth="1"/>
    <col min="3" max="3" width="11.140625" customWidth="1"/>
    <col min="4" max="4" width="20.28515625" customWidth="1"/>
    <col min="5" max="5" width="19" customWidth="1"/>
  </cols>
  <sheetData>
    <row r="1" spans="1:5" ht="53.25" customHeight="1" x14ac:dyDescent="0.3">
      <c r="A1" s="1"/>
      <c r="B1" s="1"/>
      <c r="C1" s="2"/>
      <c r="D1" s="53" t="s">
        <v>76</v>
      </c>
      <c r="E1" s="53"/>
    </row>
    <row r="2" spans="1:5" ht="17.25" customHeight="1" x14ac:dyDescent="0.25">
      <c r="A2" s="65" t="s">
        <v>62</v>
      </c>
      <c r="B2" s="65"/>
      <c r="C2" s="65"/>
      <c r="D2" s="65"/>
      <c r="E2" s="65"/>
    </row>
    <row r="3" spans="1:5" ht="16.5" x14ac:dyDescent="0.25">
      <c r="A3" s="66"/>
      <c r="B3" s="66"/>
      <c r="C3" s="66"/>
      <c r="D3" s="67"/>
      <c r="E3" s="67"/>
    </row>
    <row r="4" spans="1:5" ht="99" customHeight="1" x14ac:dyDescent="0.25">
      <c r="A4" s="25" t="s">
        <v>0</v>
      </c>
      <c r="B4" s="3" t="s">
        <v>43</v>
      </c>
      <c r="C4" s="25" t="s">
        <v>1</v>
      </c>
      <c r="D4" s="25" t="s">
        <v>42</v>
      </c>
      <c r="E4" s="25" t="s">
        <v>45</v>
      </c>
    </row>
    <row r="5" spans="1:5" ht="16.5" x14ac:dyDescent="0.25">
      <c r="A5" s="4">
        <v>1</v>
      </c>
      <c r="B5" s="4">
        <v>2</v>
      </c>
      <c r="C5" s="68">
        <v>3</v>
      </c>
      <c r="D5" s="4">
        <v>4</v>
      </c>
      <c r="E5" s="4">
        <v>5</v>
      </c>
    </row>
    <row r="6" spans="1:5" ht="16.5" x14ac:dyDescent="0.25">
      <c r="A6" s="6">
        <v>1</v>
      </c>
      <c r="B6" s="5" t="s">
        <v>2</v>
      </c>
      <c r="C6" s="10">
        <v>1</v>
      </c>
      <c r="D6" s="69">
        <v>145976</v>
      </c>
      <c r="E6" s="69">
        <f t="shared" ref="E6:E22" si="0">D6*C6</f>
        <v>145976</v>
      </c>
    </row>
    <row r="7" spans="1:5" ht="16.5" x14ac:dyDescent="0.25">
      <c r="A7" s="70">
        <v>2</v>
      </c>
      <c r="B7" s="5" t="s">
        <v>63</v>
      </c>
      <c r="C7" s="10">
        <v>1</v>
      </c>
      <c r="D7" s="69">
        <v>98312</v>
      </c>
      <c r="E7" s="69">
        <f t="shared" si="0"/>
        <v>98312</v>
      </c>
    </row>
    <row r="8" spans="1:5" ht="16.5" x14ac:dyDescent="0.25">
      <c r="A8" s="6">
        <v>3</v>
      </c>
      <c r="B8" s="5" t="s">
        <v>3</v>
      </c>
      <c r="C8" s="10">
        <v>1</v>
      </c>
      <c r="D8" s="69">
        <v>101275</v>
      </c>
      <c r="E8" s="69">
        <f>D8*C8</f>
        <v>101275</v>
      </c>
    </row>
    <row r="9" spans="1:5" ht="16.5" x14ac:dyDescent="0.25">
      <c r="A9" s="70">
        <v>4</v>
      </c>
      <c r="B9" s="5" t="s">
        <v>64</v>
      </c>
      <c r="C9" s="10">
        <v>0.7</v>
      </c>
      <c r="D9" s="69">
        <v>88312</v>
      </c>
      <c r="E9" s="69">
        <v>61818</v>
      </c>
    </row>
    <row r="10" spans="1:5" ht="16.5" x14ac:dyDescent="0.25">
      <c r="A10" s="6">
        <v>5</v>
      </c>
      <c r="B10" s="7" t="s">
        <v>65</v>
      </c>
      <c r="C10" s="10">
        <v>1.2</v>
      </c>
      <c r="D10" s="69">
        <v>91275</v>
      </c>
      <c r="E10" s="69">
        <f t="shared" si="0"/>
        <v>109530</v>
      </c>
    </row>
    <row r="11" spans="1:5" ht="16.5" x14ac:dyDescent="0.25">
      <c r="A11" s="70">
        <v>6</v>
      </c>
      <c r="B11" s="7" t="s">
        <v>66</v>
      </c>
      <c r="C11" s="10">
        <v>0.9</v>
      </c>
      <c r="D11" s="69">
        <v>88312</v>
      </c>
      <c r="E11" s="69">
        <f t="shared" si="0"/>
        <v>79480.800000000003</v>
      </c>
    </row>
    <row r="12" spans="1:5" ht="16.5" x14ac:dyDescent="0.25">
      <c r="A12" s="6">
        <v>7</v>
      </c>
      <c r="B12" s="7" t="s">
        <v>67</v>
      </c>
      <c r="C12" s="10">
        <v>0.9</v>
      </c>
      <c r="D12" s="69">
        <v>88312</v>
      </c>
      <c r="E12" s="69">
        <f t="shared" si="0"/>
        <v>79480.800000000003</v>
      </c>
    </row>
    <row r="13" spans="1:5" ht="33" x14ac:dyDescent="0.25">
      <c r="A13" s="70">
        <v>8</v>
      </c>
      <c r="B13" s="7" t="s">
        <v>68</v>
      </c>
      <c r="C13" s="10">
        <v>1.2</v>
      </c>
      <c r="D13" s="69">
        <v>91275</v>
      </c>
      <c r="E13" s="69">
        <f t="shared" si="0"/>
        <v>109530</v>
      </c>
    </row>
    <row r="14" spans="1:5" ht="16.5" x14ac:dyDescent="0.25">
      <c r="A14" s="6">
        <v>9</v>
      </c>
      <c r="B14" s="7" t="s">
        <v>69</v>
      </c>
      <c r="C14" s="10">
        <v>1.1499999999999999</v>
      </c>
      <c r="D14" s="69">
        <v>91275</v>
      </c>
      <c r="E14" s="69">
        <f t="shared" si="0"/>
        <v>104966.24999999999</v>
      </c>
    </row>
    <row r="15" spans="1:5" ht="16.5" x14ac:dyDescent="0.25">
      <c r="A15" s="70">
        <v>10</v>
      </c>
      <c r="B15" s="7" t="s">
        <v>70</v>
      </c>
      <c r="C15" s="10">
        <v>0.5</v>
      </c>
      <c r="D15" s="69">
        <v>91275</v>
      </c>
      <c r="E15" s="69">
        <f t="shared" si="0"/>
        <v>45637.5</v>
      </c>
    </row>
    <row r="16" spans="1:5" ht="33" x14ac:dyDescent="0.25">
      <c r="A16" s="6">
        <v>11</v>
      </c>
      <c r="B16" s="7" t="s">
        <v>71</v>
      </c>
      <c r="C16" s="10">
        <v>0.7</v>
      </c>
      <c r="D16" s="69">
        <v>91275</v>
      </c>
      <c r="E16" s="69">
        <f t="shared" si="0"/>
        <v>63892.499999999993</v>
      </c>
    </row>
    <row r="17" spans="1:5" ht="16.5" x14ac:dyDescent="0.25">
      <c r="A17" s="70">
        <v>12</v>
      </c>
      <c r="B17" s="7" t="s">
        <v>72</v>
      </c>
      <c r="C17" s="10">
        <v>1</v>
      </c>
      <c r="D17" s="69">
        <v>91275</v>
      </c>
      <c r="E17" s="69">
        <f t="shared" si="0"/>
        <v>91275</v>
      </c>
    </row>
    <row r="18" spans="1:5" ht="16.5" x14ac:dyDescent="0.25">
      <c r="A18" s="6">
        <v>13</v>
      </c>
      <c r="B18" s="7" t="s">
        <v>73</v>
      </c>
      <c r="C18" s="10">
        <v>1</v>
      </c>
      <c r="D18" s="69">
        <v>91275</v>
      </c>
      <c r="E18" s="69">
        <f t="shared" si="0"/>
        <v>91275</v>
      </c>
    </row>
    <row r="19" spans="1:5" ht="16.5" x14ac:dyDescent="0.25">
      <c r="A19" s="70">
        <v>14</v>
      </c>
      <c r="B19" s="7" t="s">
        <v>74</v>
      </c>
      <c r="C19" s="10">
        <v>1</v>
      </c>
      <c r="D19" s="69">
        <v>91275</v>
      </c>
      <c r="E19" s="69">
        <f t="shared" si="0"/>
        <v>91275</v>
      </c>
    </row>
    <row r="20" spans="1:5" ht="16.5" x14ac:dyDescent="0.25">
      <c r="A20" s="6">
        <v>15</v>
      </c>
      <c r="B20" s="5" t="s">
        <v>5</v>
      </c>
      <c r="C20" s="10">
        <v>1</v>
      </c>
      <c r="D20" s="69">
        <v>88312</v>
      </c>
      <c r="E20" s="69">
        <f t="shared" si="0"/>
        <v>88312</v>
      </c>
    </row>
    <row r="21" spans="1:5" ht="16.5" x14ac:dyDescent="0.25">
      <c r="A21" s="70">
        <v>16</v>
      </c>
      <c r="B21" s="5" t="s">
        <v>6</v>
      </c>
      <c r="C21" s="10">
        <v>1</v>
      </c>
      <c r="D21" s="69">
        <v>88312</v>
      </c>
      <c r="E21" s="69">
        <f t="shared" si="0"/>
        <v>88312</v>
      </c>
    </row>
    <row r="22" spans="1:5" ht="16.5" x14ac:dyDescent="0.25">
      <c r="A22" s="6">
        <v>17</v>
      </c>
      <c r="B22" s="5" t="s">
        <v>7</v>
      </c>
      <c r="C22" s="10">
        <v>2</v>
      </c>
      <c r="D22" s="69">
        <v>88312</v>
      </c>
      <c r="E22" s="69">
        <f t="shared" si="0"/>
        <v>176624</v>
      </c>
    </row>
    <row r="23" spans="1:5" ht="16.5" customHeight="1" x14ac:dyDescent="0.25">
      <c r="A23" s="71" t="s">
        <v>8</v>
      </c>
      <c r="B23" s="72"/>
      <c r="C23" s="73">
        <f>SUM(C6:C22)</f>
        <v>17.25</v>
      </c>
      <c r="D23" s="74"/>
      <c r="E23" s="74">
        <f>SUM(E6:E22)</f>
        <v>1626971.85</v>
      </c>
    </row>
    <row r="24" spans="1:5" ht="16.5" x14ac:dyDescent="0.3">
      <c r="A24" s="1"/>
      <c r="B24" s="1"/>
      <c r="C24" s="2"/>
      <c r="D24" s="75"/>
      <c r="E24" s="75"/>
    </row>
    <row r="25" spans="1:5" ht="17.25" customHeight="1" x14ac:dyDescent="0.25">
      <c r="A25" s="76" t="s">
        <v>75</v>
      </c>
      <c r="B25" s="76"/>
      <c r="C25" s="76"/>
      <c r="D25" s="76"/>
      <c r="E25" s="76"/>
    </row>
    <row r="26" spans="1:5" ht="16.5" x14ac:dyDescent="0.3">
      <c r="A26" s="1"/>
      <c r="B26" s="1"/>
      <c r="C26" s="2"/>
      <c r="D26" s="75"/>
      <c r="E26" s="75"/>
    </row>
    <row r="27" spans="1:5" ht="16.5" x14ac:dyDescent="0.3">
      <c r="A27" s="1"/>
      <c r="B27" s="1"/>
      <c r="C27" s="2"/>
      <c r="D27" s="75"/>
      <c r="E27" s="75"/>
    </row>
    <row r="28" spans="1:5" ht="16.5" x14ac:dyDescent="0.3">
      <c r="A28" s="1"/>
      <c r="B28" s="1"/>
      <c r="C28" s="2"/>
      <c r="D28" s="75"/>
      <c r="E28" s="75"/>
    </row>
    <row r="29" spans="1:5" ht="16.5" x14ac:dyDescent="0.3">
      <c r="A29" s="1"/>
      <c r="B29" s="1"/>
      <c r="C29" s="2"/>
      <c r="D29" s="75"/>
      <c r="E29" s="75"/>
    </row>
  </sheetData>
  <mergeCells count="5">
    <mergeCell ref="D1:E1"/>
    <mergeCell ref="A2:E2"/>
    <mergeCell ref="D3:E3"/>
    <mergeCell ref="A23:B23"/>
    <mergeCell ref="A25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tiv2</vt:lpstr>
      <vt:lpstr>erasht.</vt:lpstr>
      <vt:lpstr>gexar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2020-12-10T12:33:37Z</dcterms:modified>
</cp:coreProperties>
</file>