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eta\Desktop\2019\2019 NUH\"/>
    </mc:Choice>
  </mc:AlternateContent>
  <bookViews>
    <workbookView xWindow="0" yWindow="0" windowWidth="15600" windowHeight="6000"/>
  </bookViews>
  <sheets>
    <sheet name="NUH 1 " sheetId="18" r:id="rId1"/>
    <sheet name="NUH2 " sheetId="19" r:id="rId2"/>
    <sheet name="NUH3 " sheetId="21" r:id="rId3"/>
    <sheet name="NUH4 " sheetId="22" r:id="rId4"/>
    <sheet name="Лист1" sheetId="23" r:id="rId5"/>
  </sheets>
  <calcPr calcId="162913"/>
</workbook>
</file>

<file path=xl/calcChain.xml><?xml version="1.0" encoding="utf-8"?>
<calcChain xmlns="http://schemas.openxmlformats.org/spreadsheetml/2006/main">
  <c r="E21" i="18" l="1"/>
  <c r="E64" i="19" l="1"/>
  <c r="D64" i="19"/>
  <c r="F47" i="23"/>
  <c r="D47" i="23"/>
  <c r="B47" i="23"/>
  <c r="B32" i="23"/>
  <c r="B39" i="23" s="1"/>
  <c r="C64" i="19"/>
  <c r="C62" i="19"/>
  <c r="E61" i="19"/>
  <c r="C27" i="19"/>
  <c r="C59" i="19"/>
  <c r="E58" i="19"/>
  <c r="E57" i="19"/>
  <c r="E56" i="19"/>
  <c r="E55" i="19"/>
  <c r="E54" i="19"/>
  <c r="E53" i="19"/>
  <c r="C51" i="19"/>
  <c r="E50" i="19"/>
  <c r="E49" i="19"/>
  <c r="E48" i="19"/>
  <c r="E47" i="19"/>
  <c r="E46" i="19"/>
  <c r="B37" i="23" l="1"/>
  <c r="B20" i="23"/>
  <c r="B10" i="23"/>
  <c r="D62" i="21" l="1"/>
  <c r="C27" i="21"/>
  <c r="E26" i="21"/>
  <c r="C61" i="21"/>
  <c r="E60" i="21"/>
  <c r="C58" i="21"/>
  <c r="E57" i="21"/>
  <c r="C55" i="21"/>
  <c r="E54" i="21"/>
  <c r="C52" i="21"/>
  <c r="E51" i="21"/>
  <c r="C49" i="21"/>
  <c r="E48" i="21"/>
  <c r="E47" i="21"/>
  <c r="E46" i="21"/>
  <c r="E14" i="21"/>
  <c r="C37" i="21"/>
  <c r="E47" i="22"/>
  <c r="E49" i="18"/>
  <c r="D51" i="18"/>
  <c r="E39" i="22" l="1"/>
  <c r="E40" i="22"/>
  <c r="E41" i="22"/>
  <c r="E42" i="22"/>
  <c r="E43" i="22"/>
  <c r="E44" i="22"/>
  <c r="E45" i="22"/>
  <c r="E38" i="22"/>
  <c r="E30" i="22"/>
  <c r="E31" i="22"/>
  <c r="E32" i="22"/>
  <c r="E33" i="22"/>
  <c r="E34" i="22"/>
  <c r="E35" i="22"/>
  <c r="E12" i="22"/>
  <c r="E13" i="22"/>
  <c r="E14" i="22"/>
  <c r="E15" i="22"/>
  <c r="E16" i="22"/>
  <c r="E17" i="22"/>
  <c r="E18" i="22"/>
  <c r="E19" i="22"/>
  <c r="E20" i="22"/>
  <c r="E21" i="22"/>
  <c r="E22" i="22"/>
  <c r="E23" i="22"/>
  <c r="E24" i="22"/>
  <c r="E25" i="22"/>
  <c r="E26" i="22"/>
  <c r="E8" i="22"/>
  <c r="E9" i="22"/>
  <c r="D47" i="22"/>
  <c r="C27" i="18"/>
  <c r="C46" i="22"/>
  <c r="C36" i="22" l="1"/>
  <c r="E29" i="22"/>
  <c r="C27" i="22"/>
  <c r="E11" i="22"/>
  <c r="E7" i="22"/>
  <c r="C44" i="21"/>
  <c r="C62" i="21" s="1"/>
  <c r="E43" i="21"/>
  <c r="E42" i="21"/>
  <c r="E41" i="21"/>
  <c r="E40" i="21"/>
  <c r="E39" i="21"/>
  <c r="E36" i="21"/>
  <c r="E35" i="21"/>
  <c r="E34" i="21"/>
  <c r="E33" i="21"/>
  <c r="E32" i="21"/>
  <c r="E31" i="21"/>
  <c r="E30" i="21"/>
  <c r="E29" i="21"/>
  <c r="E25" i="21"/>
  <c r="E24" i="21"/>
  <c r="E23" i="21"/>
  <c r="E22" i="21"/>
  <c r="E21" i="21"/>
  <c r="E20" i="21"/>
  <c r="E19" i="21"/>
  <c r="E18" i="21"/>
  <c r="E17" i="21"/>
  <c r="E16" i="21"/>
  <c r="E15" i="21"/>
  <c r="E13" i="21"/>
  <c r="E12" i="21"/>
  <c r="E11" i="21"/>
  <c r="E9" i="21"/>
  <c r="E8" i="21"/>
  <c r="E7" i="21"/>
  <c r="C44" i="19"/>
  <c r="E43" i="19"/>
  <c r="E42" i="19"/>
  <c r="E41" i="19"/>
  <c r="E40" i="19"/>
  <c r="E39" i="19"/>
  <c r="E38" i="19"/>
  <c r="C36" i="19"/>
  <c r="E35" i="19"/>
  <c r="E34" i="19"/>
  <c r="E33" i="19"/>
  <c r="E32" i="19"/>
  <c r="E31" i="19"/>
  <c r="E30" i="19"/>
  <c r="E29" i="19"/>
  <c r="E26" i="19"/>
  <c r="E25" i="19"/>
  <c r="E24" i="19"/>
  <c r="E23" i="19"/>
  <c r="E22" i="19"/>
  <c r="E21" i="19"/>
  <c r="E20" i="19"/>
  <c r="E19" i="19"/>
  <c r="E18" i="19"/>
  <c r="E17" i="19"/>
  <c r="E16" i="19"/>
  <c r="E15" i="19"/>
  <c r="E14" i="19"/>
  <c r="E13" i="19"/>
  <c r="E12" i="19"/>
  <c r="E10" i="19"/>
  <c r="E9" i="19"/>
  <c r="E8" i="19"/>
  <c r="E62" i="21" l="1"/>
  <c r="C47" i="22"/>
  <c r="E43" i="18"/>
  <c r="E31" i="18"/>
  <c r="C50" i="18"/>
  <c r="C51" i="18" s="1"/>
  <c r="C39" i="18"/>
  <c r="E48" i="18"/>
  <c r="E47" i="18"/>
  <c r="E46" i="18"/>
  <c r="E45" i="18"/>
  <c r="E44" i="18"/>
  <c r="E42" i="18"/>
  <c r="E41" i="18"/>
  <c r="E38" i="18"/>
  <c r="E35" i="18"/>
  <c r="E37" i="18"/>
  <c r="E23" i="18"/>
  <c r="E36" i="18"/>
  <c r="E34" i="18"/>
  <c r="E33" i="18"/>
  <c r="E32" i="18"/>
  <c r="E30" i="18"/>
  <c r="E29" i="18"/>
  <c r="E17" i="18"/>
  <c r="E13" i="18"/>
  <c r="E22" i="18"/>
  <c r="E24" i="18" l="1"/>
  <c r="E19" i="18"/>
  <c r="E14" i="18"/>
  <c r="E18" i="18"/>
  <c r="E26" i="18"/>
  <c r="E20" i="18"/>
  <c r="E25" i="18"/>
  <c r="E16" i="18"/>
  <c r="E15" i="18"/>
  <c r="E10" i="18"/>
  <c r="E9" i="18"/>
  <c r="E12" i="18"/>
  <c r="E8" i="18"/>
  <c r="E51" i="18" l="1"/>
</calcChain>
</file>

<file path=xl/sharedStrings.xml><?xml version="1.0" encoding="utf-8"?>
<sst xmlns="http://schemas.openxmlformats.org/spreadsheetml/2006/main" count="270" uniqueCount="105">
  <si>
    <t>Հ/Հ</t>
  </si>
  <si>
    <t>Տնօրեն</t>
  </si>
  <si>
    <t>Հավաքարար</t>
  </si>
  <si>
    <t>Գլխավոր հաշվապահ</t>
  </si>
  <si>
    <t>ԸՆԴԱՄԵՆԸ</t>
  </si>
  <si>
    <t>Մեթոդիստ ուս. գծով տնօրենի տեղակալ</t>
  </si>
  <si>
    <t>Բուժքույր</t>
  </si>
  <si>
    <t>Տնտեսվար</t>
  </si>
  <si>
    <t>Գործավար</t>
  </si>
  <si>
    <t>Խոհարար</t>
  </si>
  <si>
    <t>Խոհարարի օգնական</t>
  </si>
  <si>
    <t>Օժանդակ բանվոր</t>
  </si>
  <si>
    <t>Դերձակ</t>
  </si>
  <si>
    <t>Հաստիքային միավորի քանակը</t>
  </si>
  <si>
    <t>Դռնապան</t>
  </si>
  <si>
    <t>Պահակ</t>
  </si>
  <si>
    <t>Երաժիշտ</t>
  </si>
  <si>
    <t>Դաստիարակ</t>
  </si>
  <si>
    <t>Դաստիարակի օգնական</t>
  </si>
  <si>
    <t>Ֆիզկուլտուրայի հրահանգիչ</t>
  </si>
  <si>
    <t>Պաշտոնային դրույքաչափը</t>
  </si>
  <si>
    <t xml:space="preserve">Պաշտոնի անվանումը
</t>
  </si>
  <si>
    <t>Աշխատավարձն՝ըստ պաշտոնային դրույքաչափի</t>
  </si>
  <si>
    <t>Հ Ա Ս Տ Ի Ք Ա Ց ՈՒ Ց Ա Կ</t>
  </si>
  <si>
    <t>Լվացարար</t>
  </si>
  <si>
    <t>«ՍԻՍԻԱՆԻ ՀԱՄԱՅՆՔԻ ԹԻՎ 1 ՆՈՒՀ» ՀՈԱԿ</t>
  </si>
  <si>
    <t>«ՍԻՍԻԱՆԻ ՀԱՄԱՅՆՔԻ ԹԻՎ 2 ՆՈՒՀ» ՀՈԱԿ</t>
  </si>
  <si>
    <t>«ՍԻՍԻԱՆԻ ՀԱՄԱՅՆՔԻ ԹԻՎ 3 ՆՈՒՀ» ՀՈԱԿ</t>
  </si>
  <si>
    <t>«ՍԻՍԻԱՆԻ ՀԱՄԱՅՆՔԻ ԹԻՎ 4 ՆՈՒՀ» ՀՈԱԿ</t>
  </si>
  <si>
    <r>
      <rPr>
        <i/>
        <sz val="9"/>
        <color theme="1"/>
        <rFont val="GHEA Grapalat"/>
        <family val="3"/>
      </rPr>
      <t>Հավելված 2</t>
    </r>
    <r>
      <rPr>
        <sz val="9"/>
        <color theme="1"/>
        <rFont val="GHEA Grapalat"/>
        <family val="3"/>
      </rPr>
      <t xml:space="preserve">
ՀՀ Սյունիքի մարզի Սիսիանի համայնքի ավագանու 2018թ. -ի թիվ (Ա) որոշման </t>
    </r>
  </si>
  <si>
    <r>
      <rPr>
        <i/>
        <sz val="9"/>
        <color theme="1"/>
        <rFont val="GHEA Grapalat"/>
        <family val="3"/>
      </rPr>
      <t>Հավելված 3</t>
    </r>
    <r>
      <rPr>
        <sz val="9"/>
        <color theme="1"/>
        <rFont val="GHEA Grapalat"/>
        <family val="3"/>
      </rPr>
      <t xml:space="preserve">
ՀՀ Սյունիքի մարզի Սիսիանի համայնքի ավագանու 2018թ. -ի թիվ (Ա) որոշման </t>
    </r>
  </si>
  <si>
    <t>Սիսիան քաղաք, 5 խումբ</t>
  </si>
  <si>
    <t>ԸՆդամենը Սիսիան</t>
  </si>
  <si>
    <t>ԸՆդամենը Շաղատ</t>
  </si>
  <si>
    <t>Ընդամենը Անգեղակոթ</t>
  </si>
  <si>
    <r>
      <rPr>
        <i/>
        <sz val="8"/>
        <color theme="1"/>
        <rFont val="GHEA Grapalat"/>
        <family val="3"/>
      </rPr>
      <t>Հավելված 1</t>
    </r>
    <r>
      <rPr>
        <sz val="8"/>
        <color theme="1"/>
        <rFont val="GHEA Grapalat"/>
        <family val="3"/>
      </rPr>
      <t xml:space="preserve">
ՀՀ Սյունիքի մարզի Սիսիանի համայնքի ավագանու 2018թ. -ի թիվ (Ա) որոշման </t>
    </r>
  </si>
  <si>
    <t>Անգեղակոթ բնակավայր, 2 խումբ</t>
  </si>
  <si>
    <t>Շաղատ բնակավայր, 2 խումբ</t>
  </si>
  <si>
    <t>Շաքի բնակավայր, 2 խումբ</t>
  </si>
  <si>
    <t>Ընդամենը Շաքի</t>
  </si>
  <si>
    <t>Բռնակոթ բնակավայր, 2 խումբ</t>
  </si>
  <si>
    <t>ԸՆդամենը Բռնակոթ</t>
  </si>
  <si>
    <t>Սիսիան քաղաք, 4 խումբ</t>
  </si>
  <si>
    <t>Հոգեբան</t>
  </si>
  <si>
    <t>Սոց.մանկավարժ</t>
  </si>
  <si>
    <t>(9 խումբ)</t>
  </si>
  <si>
    <t>Համայնքապետարանի 
աշխատակազմի քարտուղար՝                                               Վ.Միրաբյան</t>
  </si>
  <si>
    <t>(8 խումբ)</t>
  </si>
  <si>
    <r>
      <rPr>
        <i/>
        <sz val="8"/>
        <color theme="1"/>
        <rFont val="GHEA Grapalat"/>
        <family val="3"/>
      </rPr>
      <t>Հավելված 4</t>
    </r>
    <r>
      <rPr>
        <sz val="8"/>
        <color theme="1"/>
        <rFont val="GHEA Grapalat"/>
        <family val="3"/>
      </rPr>
      <t xml:space="preserve">
ՀՀ Սյունիքի մարզի Սիսիանի համայնքի ավագանու 2018թ. -ի թիվ (Ա) որոշման </t>
    </r>
  </si>
  <si>
    <t>Ընդամենը Սիսիան</t>
  </si>
  <si>
    <t>Սոց. Մանկավարժ</t>
  </si>
  <si>
    <t>Աշոտավան բնակավայր, 1 խումբ</t>
  </si>
  <si>
    <t>Ընդամենը Աշոտավան</t>
  </si>
  <si>
    <t>ՈՒյծ բնակավայր, 1 խումբ</t>
  </si>
  <si>
    <t>Ֆրանսերենի դասատու</t>
  </si>
  <si>
    <t>ԸՆդամենը  Ույծ</t>
  </si>
  <si>
    <t>Տոլորս բնակավայր, 1 խումբ</t>
  </si>
  <si>
    <t>Թասիկ բնակավայր, 1 խումբ</t>
  </si>
  <si>
    <t>ԸՆդամենը  Թասիկ</t>
  </si>
  <si>
    <t>Բնունիս բնակավայր, 1 խումբ</t>
  </si>
  <si>
    <t>ԸՆդամենը  Բնունիս</t>
  </si>
  <si>
    <t>Հացավան բնակավայր, 1 խումբ</t>
  </si>
  <si>
    <t>ԸՆդամենը  Հացավան</t>
  </si>
  <si>
    <t>Տորունիք բնակավայր, 1 խումբ</t>
  </si>
  <si>
    <t>ԸՆդամենը  Տորունիք</t>
  </si>
  <si>
    <t>ԸՆդամենը  Տոլորս</t>
  </si>
  <si>
    <t>(12 խումբ )</t>
  </si>
  <si>
    <t>Թիվ 1 ՆՈՒՀ</t>
  </si>
  <si>
    <t>Դայակ</t>
  </si>
  <si>
    <t>Ֆիզ դաստիարակ</t>
  </si>
  <si>
    <t>Մեթոդիստ</t>
  </si>
  <si>
    <t xml:space="preserve">Երաժիշտ Անգեղակոթ </t>
  </si>
  <si>
    <t xml:space="preserve">Երաժիշտ Շաղատ </t>
  </si>
  <si>
    <t xml:space="preserve">Խոհարար Անգեղակոթ </t>
  </si>
  <si>
    <t xml:space="preserve">Խոհարար Շաղատ </t>
  </si>
  <si>
    <t>Թիվ 2 ՆՈՒՀ</t>
  </si>
  <si>
    <t>Լոր դաստիարակ</t>
  </si>
  <si>
    <t>Խոհարար Դարբաս</t>
  </si>
  <si>
    <t>Խոհարար Նորավան</t>
  </si>
  <si>
    <t>Թիվ 3 ՆՈՒՀ</t>
  </si>
  <si>
    <t>Խոհարար Տոլորս</t>
  </si>
  <si>
    <t>Դաստիարակ Տոլորս</t>
  </si>
  <si>
    <t>Դայակ Տոլորս</t>
  </si>
  <si>
    <t>Խոհարար Աշոտավան</t>
  </si>
  <si>
    <t>Խոհարար Ույծ</t>
  </si>
  <si>
    <t>Թիվ  4 ՆՈՒՀ</t>
  </si>
  <si>
    <t>Խոհարար Բռնակոթ</t>
  </si>
  <si>
    <t>Խոհարար Շաքի</t>
  </si>
  <si>
    <t>Ընդամենը</t>
  </si>
  <si>
    <t>Ավելացված</t>
  </si>
  <si>
    <t>Լոգոպեդ</t>
  </si>
  <si>
    <t>Դռնապահ</t>
  </si>
  <si>
    <t>Նորավան բնակավայր, 1 խումբ</t>
  </si>
  <si>
    <t>Ընդամենը Նորավան</t>
  </si>
  <si>
    <t>Շամբ բնակավայր, 1 խումբ</t>
  </si>
  <si>
    <t>ԸՆդամենը Շամբ</t>
  </si>
  <si>
    <t>Աղիտու բնակավայր, 1 խումբ</t>
  </si>
  <si>
    <t>ԸՆդամենը Աղիտու</t>
  </si>
  <si>
    <t>Դարբաս բնակավայր, 1 խումբ</t>
  </si>
  <si>
    <t>ԸՆդամենը Դարբաս</t>
  </si>
  <si>
    <t>Լոր բնակավայր, 1 խումբ</t>
  </si>
  <si>
    <t>ԸՆդամենը  Լոր</t>
  </si>
  <si>
    <t>Նախակրթարանի դաստ.</t>
  </si>
  <si>
    <t>(10 խումբ)</t>
  </si>
  <si>
    <t>2019-ի համար հաշվարկել բյուջեում 13-րդ /փոխարինողներ/ և սոց վճար 3000 դրամները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</si>
</sst>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-* #,##0.00_р_._-;\-* #,##0.00_р_._-;_-* &quot;-&quot;??_р_._-;_-@_-"/>
    <numFmt numFmtId="166" formatCode="0.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Arial LatArm"/>
      <family val="2"/>
    </font>
    <font>
      <sz val="11"/>
      <color theme="1"/>
      <name val="Arial LatArm"/>
      <family val="2"/>
    </font>
    <font>
      <b/>
      <sz val="11"/>
      <name val="GHEA Grapalat"/>
      <family val="3"/>
    </font>
    <font>
      <sz val="11"/>
      <color theme="1"/>
      <name val="GHEA Grapalat"/>
      <family val="3"/>
    </font>
    <font>
      <sz val="9"/>
      <color theme="1"/>
      <name val="GHEA Grapalat"/>
      <family val="3"/>
    </font>
    <font>
      <i/>
      <sz val="9"/>
      <color theme="1"/>
      <name val="GHEA Grapalat"/>
      <family val="3"/>
    </font>
    <font>
      <b/>
      <sz val="14"/>
      <color theme="1"/>
      <name val="GHEA Grapalat"/>
      <family val="3"/>
    </font>
    <font>
      <b/>
      <sz val="12"/>
      <color theme="1"/>
      <name val="GHEA Grapalat"/>
      <family val="3"/>
    </font>
    <font>
      <sz val="8"/>
      <color theme="1"/>
      <name val="GHEA Grapalat"/>
      <family val="3"/>
    </font>
    <font>
      <i/>
      <sz val="8"/>
      <color theme="1"/>
      <name val="GHEA Grapalat"/>
      <family val="3"/>
    </font>
    <font>
      <sz val="12"/>
      <color theme="1"/>
      <name val="GHEA Grapalat"/>
      <family val="3"/>
    </font>
    <font>
      <sz val="12"/>
      <color theme="1"/>
      <name val="Calibri"/>
      <family val="2"/>
      <scheme val="minor"/>
    </font>
    <font>
      <b/>
      <sz val="12"/>
      <name val="GHEA Grapalat"/>
      <family val="3"/>
    </font>
    <font>
      <sz val="12"/>
      <name val="GHEA Grapalat"/>
      <family val="3"/>
    </font>
    <font>
      <b/>
      <sz val="12"/>
      <color theme="1"/>
      <name val="Calibri"/>
      <family val="2"/>
      <scheme val="minor"/>
    </font>
    <font>
      <b/>
      <i/>
      <sz val="12"/>
      <color theme="1"/>
      <name val="GHEA Grapalat"/>
      <family val="3"/>
    </font>
    <font>
      <b/>
      <i/>
      <sz val="12"/>
      <name val="GHEA Grapalat"/>
      <family val="3"/>
    </font>
    <font>
      <b/>
      <i/>
      <sz val="12"/>
      <color theme="1"/>
      <name val="Calibri"/>
      <family val="2"/>
      <scheme val="minor"/>
    </font>
    <font>
      <b/>
      <i/>
      <sz val="12"/>
      <color indexed="8"/>
      <name val="GHEA Grapalat"/>
      <family val="3"/>
    </font>
    <font>
      <i/>
      <sz val="12"/>
      <color theme="1"/>
      <name val="Calibri"/>
      <family val="2"/>
      <scheme val="minor"/>
    </font>
    <font>
      <sz val="12"/>
      <color theme="0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0" fontId="3" fillId="0" borderId="0"/>
    <xf numFmtId="164" fontId="1" fillId="0" borderId="0" applyFont="0" applyFill="0" applyBorder="0" applyAlignment="0" applyProtection="0"/>
  </cellStyleXfs>
  <cellXfs count="80">
    <xf numFmtId="0" fontId="0" fillId="0" borderId="0" xfId="0"/>
    <xf numFmtId="0" fontId="4" fillId="0" borderId="2" xfId="1" applyNumberFormat="1" applyFont="1" applyFill="1" applyBorder="1" applyAlignment="1">
      <alignment horizontal="center" vertical="center" wrapText="1"/>
    </xf>
    <xf numFmtId="0" fontId="12" fillId="2" borderId="0" xfId="0" applyFont="1" applyFill="1"/>
    <xf numFmtId="0" fontId="13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4" fillId="2" borderId="2" xfId="1" applyNumberFormat="1" applyFont="1" applyFill="1" applyBorder="1" applyAlignment="1">
      <alignment horizontal="center" vertical="center" wrapText="1"/>
    </xf>
    <xf numFmtId="0" fontId="14" fillId="2" borderId="3" xfId="1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5" fillId="2" borderId="2" xfId="2" applyNumberFormat="1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/>
    </xf>
    <xf numFmtId="0" fontId="14" fillId="2" borderId="2" xfId="2" applyNumberFormat="1" applyFont="1" applyFill="1" applyBorder="1" applyAlignment="1">
      <alignment horizontal="left" vertical="center" wrapText="1"/>
    </xf>
    <xf numFmtId="0" fontId="16" fillId="2" borderId="0" xfId="0" applyFont="1" applyFill="1"/>
    <xf numFmtId="0" fontId="15" fillId="2" borderId="2" xfId="2" applyNumberFormat="1" applyFont="1" applyFill="1" applyBorder="1" applyAlignment="1">
      <alignment vertical="center" wrapText="1"/>
    </xf>
    <xf numFmtId="0" fontId="17" fillId="2" borderId="2" xfId="0" applyFont="1" applyFill="1" applyBorder="1" applyAlignment="1">
      <alignment horizontal="center" vertical="center"/>
    </xf>
    <xf numFmtId="0" fontId="18" fillId="2" borderId="2" xfId="2" applyNumberFormat="1" applyFont="1" applyFill="1" applyBorder="1" applyAlignment="1">
      <alignment vertical="center" wrapText="1"/>
    </xf>
    <xf numFmtId="0" fontId="19" fillId="2" borderId="0" xfId="0" applyFont="1" applyFill="1"/>
    <xf numFmtId="0" fontId="14" fillId="2" borderId="2" xfId="2" applyNumberFormat="1" applyFont="1" applyFill="1" applyBorder="1" applyAlignment="1">
      <alignment vertical="center" wrapText="1"/>
    </xf>
    <xf numFmtId="0" fontId="17" fillId="2" borderId="3" xfId="0" applyFont="1" applyFill="1" applyBorder="1" applyAlignment="1">
      <alignment horizontal="center" vertical="center"/>
    </xf>
    <xf numFmtId="0" fontId="18" fillId="2" borderId="4" xfId="2" applyNumberFormat="1" applyFont="1" applyFill="1" applyBorder="1" applyAlignment="1">
      <alignment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21" fillId="2" borderId="0" xfId="0" applyFont="1" applyFill="1"/>
    <xf numFmtId="0" fontId="22" fillId="2" borderId="0" xfId="0" applyFont="1" applyFill="1"/>
    <xf numFmtId="0" fontId="13" fillId="2" borderId="0" xfId="0" applyFont="1" applyFill="1" applyBorder="1"/>
    <xf numFmtId="0" fontId="15" fillId="2" borderId="0" xfId="2" applyNumberFormat="1" applyFont="1" applyFill="1" applyBorder="1" applyAlignment="1">
      <alignment horizontal="left" vertical="center" wrapText="1"/>
    </xf>
    <xf numFmtId="0" fontId="15" fillId="2" borderId="0" xfId="2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5" fillId="0" borderId="2" xfId="2" applyNumberFormat="1" applyFont="1" applyFill="1" applyBorder="1" applyAlignment="1">
      <alignment horizontal="left" vertical="center" wrapText="1"/>
    </xf>
    <xf numFmtId="0" fontId="13" fillId="0" borderId="0" xfId="0" applyFont="1" applyFill="1"/>
    <xf numFmtId="0" fontId="15" fillId="0" borderId="2" xfId="2" applyNumberFormat="1" applyFont="1" applyFill="1" applyBorder="1" applyAlignment="1">
      <alignment vertical="center" wrapText="1"/>
    </xf>
    <xf numFmtId="0" fontId="5" fillId="0" borderId="0" xfId="0" applyFont="1" applyFill="1"/>
    <xf numFmtId="0" fontId="0" fillId="0" borderId="0" xfId="0" applyFill="1"/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4" fillId="0" borderId="2" xfId="2" applyNumberFormat="1" applyFont="1" applyFill="1" applyBorder="1" applyAlignment="1">
      <alignment horizontal="left" vertical="center" wrapText="1"/>
    </xf>
    <xf numFmtId="0" fontId="16" fillId="0" borderId="0" xfId="0" applyFont="1" applyFill="1"/>
    <xf numFmtId="0" fontId="17" fillId="0" borderId="2" xfId="0" applyFont="1" applyFill="1" applyBorder="1" applyAlignment="1">
      <alignment horizontal="center" vertical="center"/>
    </xf>
    <xf numFmtId="0" fontId="18" fillId="0" borderId="2" xfId="2" applyNumberFormat="1" applyFont="1" applyFill="1" applyBorder="1" applyAlignment="1">
      <alignment vertical="center" wrapText="1"/>
    </xf>
    <xf numFmtId="0" fontId="19" fillId="0" borderId="0" xfId="0" applyFont="1" applyFill="1"/>
    <xf numFmtId="0" fontId="14" fillId="0" borderId="2" xfId="2" applyNumberFormat="1" applyFont="1" applyFill="1" applyBorder="1" applyAlignment="1">
      <alignment vertical="center" wrapText="1"/>
    </xf>
    <xf numFmtId="0" fontId="17" fillId="0" borderId="3" xfId="0" applyFont="1" applyFill="1" applyBorder="1" applyAlignment="1">
      <alignment horizontal="center" vertical="center"/>
    </xf>
    <xf numFmtId="0" fontId="18" fillId="0" borderId="4" xfId="2" applyNumberFormat="1" applyFont="1" applyFill="1" applyBorder="1" applyAlignment="1">
      <alignment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21" fillId="0" borderId="0" xfId="0" applyFont="1" applyFill="1"/>
    <xf numFmtId="0" fontId="20" fillId="2" borderId="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/>
    <xf numFmtId="0" fontId="13" fillId="0" borderId="0" xfId="0" applyFont="1" applyFill="1" applyBorder="1"/>
    <xf numFmtId="0" fontId="14" fillId="0" borderId="5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1" applyNumberFormat="1" applyFont="1" applyFill="1" applyBorder="1" applyAlignment="1">
      <alignment horizontal="center" vertical="center" wrapText="1"/>
    </xf>
    <xf numFmtId="0" fontId="14" fillId="0" borderId="3" xfId="1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2" xfId="0" applyFill="1" applyBorder="1"/>
    <xf numFmtId="166" fontId="0" fillId="0" borderId="0" xfId="0" applyNumberFormat="1" applyFill="1"/>
    <xf numFmtId="0" fontId="15" fillId="2" borderId="0" xfId="2" applyNumberFormat="1" applyFont="1" applyFill="1" applyBorder="1" applyAlignment="1">
      <alignment horizontal="left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0" fillId="0" borderId="2" xfId="0" applyFill="1" applyBorder="1" applyAlignment="1">
      <alignment horizontal="center"/>
    </xf>
  </cellXfs>
  <cellStyles count="5">
    <cellStyle name="Normal 26" xfId="3"/>
    <cellStyle name="Normal 26_HASTIQ popoxvac" xfId="2"/>
    <cellStyle name="Обычный" xfId="0" builtinId="0"/>
    <cellStyle name="Финансовый" xfId="1" builtinId="3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66"/>
  <sheetViews>
    <sheetView tabSelected="1" topLeftCell="A37" workbookViewId="0">
      <selection activeCell="G42" sqref="G42"/>
    </sheetView>
  </sheetViews>
  <sheetFormatPr defaultRowHeight="15.75" x14ac:dyDescent="0.25"/>
  <cols>
    <col min="1" max="1" width="5.42578125" style="3" customWidth="1"/>
    <col min="2" max="2" width="35.7109375" style="3" customWidth="1"/>
    <col min="3" max="3" width="15.42578125" style="3" customWidth="1"/>
    <col min="4" max="4" width="17.42578125" style="3" customWidth="1"/>
    <col min="5" max="5" width="23.5703125" style="3" customWidth="1"/>
    <col min="6" max="6" width="12.42578125" style="3" customWidth="1"/>
    <col min="7" max="7" width="10.85546875" style="3" customWidth="1"/>
    <col min="8" max="8" width="9.140625" style="3"/>
    <col min="9" max="9" width="0" style="3" hidden="1" customWidth="1"/>
    <col min="10" max="10" width="11" style="3" hidden="1" customWidth="1"/>
    <col min="11" max="16384" width="9.140625" style="3"/>
  </cols>
  <sheetData>
    <row r="1" spans="1:5" ht="42.75" customHeight="1" x14ac:dyDescent="0.3">
      <c r="A1" s="2"/>
      <c r="B1" s="2"/>
      <c r="C1" s="2"/>
      <c r="D1" s="62" t="s">
        <v>35</v>
      </c>
      <c r="E1" s="63"/>
    </row>
    <row r="2" spans="1:5" ht="24.75" customHeight="1" x14ac:dyDescent="0.25">
      <c r="A2" s="64" t="s">
        <v>23</v>
      </c>
      <c r="B2" s="64"/>
      <c r="C2" s="64"/>
      <c r="D2" s="64"/>
      <c r="E2" s="64"/>
    </row>
    <row r="3" spans="1:5" ht="22.5" customHeight="1" x14ac:dyDescent="0.25">
      <c r="A3" s="64" t="s">
        <v>25</v>
      </c>
      <c r="B3" s="64"/>
      <c r="C3" s="64"/>
      <c r="D3" s="64"/>
      <c r="E3" s="64"/>
    </row>
    <row r="4" spans="1:5" s="22" customFormat="1" ht="22.5" customHeight="1" x14ac:dyDescent="0.25">
      <c r="A4" s="4"/>
      <c r="B4" s="4"/>
      <c r="C4" s="4"/>
      <c r="D4" s="4"/>
      <c r="E4" s="4" t="s">
        <v>45</v>
      </c>
    </row>
    <row r="5" spans="1:5" ht="36.75" customHeight="1" x14ac:dyDescent="0.25">
      <c r="A5" s="65" t="s">
        <v>0</v>
      </c>
      <c r="B5" s="65" t="s">
        <v>21</v>
      </c>
      <c r="C5" s="65" t="s">
        <v>13</v>
      </c>
      <c r="D5" s="65" t="s">
        <v>20</v>
      </c>
      <c r="E5" s="65" t="s">
        <v>22</v>
      </c>
    </row>
    <row r="6" spans="1:5" ht="20.25" customHeight="1" x14ac:dyDescent="0.25">
      <c r="A6" s="66"/>
      <c r="B6" s="66"/>
      <c r="C6" s="66"/>
      <c r="D6" s="66"/>
      <c r="E6" s="66"/>
    </row>
    <row r="7" spans="1:5" ht="17.25" x14ac:dyDescent="0.25">
      <c r="A7" s="5">
        <v>1</v>
      </c>
      <c r="B7" s="6">
        <v>2</v>
      </c>
      <c r="C7" s="6">
        <v>3</v>
      </c>
      <c r="D7" s="5">
        <v>4</v>
      </c>
      <c r="E7" s="5">
        <v>5</v>
      </c>
    </row>
    <row r="8" spans="1:5" ht="15" customHeight="1" x14ac:dyDescent="0.25">
      <c r="A8" s="7">
        <v>1</v>
      </c>
      <c r="B8" s="8" t="s">
        <v>1</v>
      </c>
      <c r="C8" s="7">
        <v>1</v>
      </c>
      <c r="D8" s="7">
        <v>155000</v>
      </c>
      <c r="E8" s="7">
        <f>+D8*C8</f>
        <v>155000</v>
      </c>
    </row>
    <row r="9" spans="1:5" ht="17.25" x14ac:dyDescent="0.25">
      <c r="A9" s="7">
        <v>2</v>
      </c>
      <c r="B9" s="8" t="s">
        <v>3</v>
      </c>
      <c r="C9" s="7">
        <v>1</v>
      </c>
      <c r="D9" s="7">
        <v>95000</v>
      </c>
      <c r="E9" s="7">
        <f>+D9*C9</f>
        <v>95000</v>
      </c>
    </row>
    <row r="10" spans="1:5" ht="17.25" x14ac:dyDescent="0.25">
      <c r="A10" s="7">
        <v>3</v>
      </c>
      <c r="B10" s="8" t="s">
        <v>8</v>
      </c>
      <c r="C10" s="7">
        <v>1</v>
      </c>
      <c r="D10" s="7">
        <v>83000</v>
      </c>
      <c r="E10" s="7">
        <f>+D10*C10</f>
        <v>83000</v>
      </c>
    </row>
    <row r="11" spans="1:5" s="11" customFormat="1" ht="17.25" x14ac:dyDescent="0.25">
      <c r="A11" s="9"/>
      <c r="B11" s="10" t="s">
        <v>31</v>
      </c>
      <c r="C11" s="9"/>
      <c r="D11" s="9"/>
      <c r="E11" s="9"/>
    </row>
    <row r="12" spans="1:5" ht="34.5" x14ac:dyDescent="0.25">
      <c r="A12" s="7">
        <v>4</v>
      </c>
      <c r="B12" s="8" t="s">
        <v>5</v>
      </c>
      <c r="C12" s="7">
        <v>1</v>
      </c>
      <c r="D12" s="7">
        <v>110000</v>
      </c>
      <c r="E12" s="7">
        <f>+D12*C12</f>
        <v>110000</v>
      </c>
    </row>
    <row r="13" spans="1:5" ht="17.25" x14ac:dyDescent="0.25">
      <c r="A13" s="7">
        <v>5</v>
      </c>
      <c r="B13" s="12" t="s">
        <v>17</v>
      </c>
      <c r="C13" s="7">
        <v>6.25</v>
      </c>
      <c r="D13" s="7">
        <v>87000</v>
      </c>
      <c r="E13" s="7">
        <f t="shared" ref="E13" si="0">+D13*C13</f>
        <v>543750</v>
      </c>
    </row>
    <row r="14" spans="1:5" ht="17.25" x14ac:dyDescent="0.25">
      <c r="A14" s="7">
        <v>6</v>
      </c>
      <c r="B14" s="12" t="s">
        <v>44</v>
      </c>
      <c r="C14" s="7">
        <v>0.75</v>
      </c>
      <c r="D14" s="7">
        <v>87000</v>
      </c>
      <c r="E14" s="7">
        <f>+D14*C14</f>
        <v>65250</v>
      </c>
    </row>
    <row r="15" spans="1:5" ht="17.25" x14ac:dyDescent="0.25">
      <c r="A15" s="7">
        <v>7</v>
      </c>
      <c r="B15" s="8" t="s">
        <v>9</v>
      </c>
      <c r="C15" s="7">
        <v>1</v>
      </c>
      <c r="D15" s="7">
        <v>83000</v>
      </c>
      <c r="E15" s="7">
        <f t="shared" ref="E15:E16" si="1">+D15*C15</f>
        <v>83000</v>
      </c>
    </row>
    <row r="16" spans="1:5" ht="17.25" x14ac:dyDescent="0.25">
      <c r="A16" s="7">
        <v>8</v>
      </c>
      <c r="B16" s="8" t="s">
        <v>10</v>
      </c>
      <c r="C16" s="7">
        <v>1</v>
      </c>
      <c r="D16" s="7">
        <v>80000</v>
      </c>
      <c r="E16" s="7">
        <f t="shared" si="1"/>
        <v>80000</v>
      </c>
    </row>
    <row r="17" spans="1:5" ht="17.25" x14ac:dyDescent="0.25">
      <c r="A17" s="7">
        <v>9</v>
      </c>
      <c r="B17" s="12" t="s">
        <v>18</v>
      </c>
      <c r="C17" s="7">
        <v>5</v>
      </c>
      <c r="D17" s="7">
        <v>85000</v>
      </c>
      <c r="E17" s="7">
        <f t="shared" ref="E17" si="2">+D17*C17</f>
        <v>425000</v>
      </c>
    </row>
    <row r="18" spans="1:5" ht="17.25" x14ac:dyDescent="0.25">
      <c r="A18" s="7">
        <v>10</v>
      </c>
      <c r="B18" s="12" t="s">
        <v>16</v>
      </c>
      <c r="C18" s="7">
        <v>1.25</v>
      </c>
      <c r="D18" s="7">
        <v>87000</v>
      </c>
      <c r="E18" s="7">
        <f>+D18*C18</f>
        <v>108750</v>
      </c>
    </row>
    <row r="19" spans="1:5" ht="17.25" x14ac:dyDescent="0.25">
      <c r="A19" s="7">
        <v>11</v>
      </c>
      <c r="B19" s="12" t="s">
        <v>19</v>
      </c>
      <c r="C19" s="7">
        <v>1</v>
      </c>
      <c r="D19" s="7">
        <v>87000</v>
      </c>
      <c r="E19" s="7">
        <f>+D19*C19</f>
        <v>87000</v>
      </c>
    </row>
    <row r="20" spans="1:5" ht="17.25" x14ac:dyDescent="0.25">
      <c r="A20" s="7">
        <v>12</v>
      </c>
      <c r="B20" s="12" t="s">
        <v>24</v>
      </c>
      <c r="C20" s="7">
        <v>1</v>
      </c>
      <c r="D20" s="7">
        <v>78000</v>
      </c>
      <c r="E20" s="7">
        <f>+D20*C20</f>
        <v>78000</v>
      </c>
    </row>
    <row r="21" spans="1:5" ht="17.25" x14ac:dyDescent="0.25">
      <c r="A21" s="7">
        <v>13</v>
      </c>
      <c r="B21" s="8" t="s">
        <v>7</v>
      </c>
      <c r="C21" s="7">
        <v>1</v>
      </c>
      <c r="D21" s="7">
        <v>80000</v>
      </c>
      <c r="E21" s="7">
        <f>+D21*C21</f>
        <v>80000</v>
      </c>
    </row>
    <row r="22" spans="1:5" ht="17.25" x14ac:dyDescent="0.25">
      <c r="A22" s="7">
        <v>14</v>
      </c>
      <c r="B22" s="8" t="s">
        <v>6</v>
      </c>
      <c r="C22" s="7">
        <v>1</v>
      </c>
      <c r="D22" s="7">
        <v>83000</v>
      </c>
      <c r="E22" s="7">
        <f>+D22*C22</f>
        <v>83000</v>
      </c>
    </row>
    <row r="23" spans="1:5" ht="17.25" x14ac:dyDescent="0.25">
      <c r="A23" s="7">
        <v>15</v>
      </c>
      <c r="B23" s="8" t="s">
        <v>14</v>
      </c>
      <c r="C23" s="7">
        <v>1</v>
      </c>
      <c r="D23" s="7">
        <v>78000</v>
      </c>
      <c r="E23" s="7">
        <f t="shared" ref="E23" si="3">+D23*C23</f>
        <v>78000</v>
      </c>
    </row>
    <row r="24" spans="1:5" ht="17.25" x14ac:dyDescent="0.25">
      <c r="A24" s="7">
        <v>17</v>
      </c>
      <c r="B24" s="12" t="s">
        <v>12</v>
      </c>
      <c r="C24" s="7">
        <v>0.25</v>
      </c>
      <c r="D24" s="7">
        <v>78000</v>
      </c>
      <c r="E24" s="7">
        <f t="shared" ref="E24" si="4">+D24*C24</f>
        <v>19500</v>
      </c>
    </row>
    <row r="25" spans="1:5" ht="17.25" x14ac:dyDescent="0.25">
      <c r="A25" s="7">
        <v>16</v>
      </c>
      <c r="B25" s="12" t="s">
        <v>11</v>
      </c>
      <c r="C25" s="7">
        <v>1</v>
      </c>
      <c r="D25" s="7">
        <v>78000</v>
      </c>
      <c r="E25" s="7">
        <f>+D25*C25</f>
        <v>78000</v>
      </c>
    </row>
    <row r="26" spans="1:5" ht="17.25" x14ac:dyDescent="0.25">
      <c r="A26" s="7">
        <v>18</v>
      </c>
      <c r="B26" s="12" t="s">
        <v>15</v>
      </c>
      <c r="C26" s="7">
        <v>1</v>
      </c>
      <c r="D26" s="7">
        <v>78000</v>
      </c>
      <c r="E26" s="7">
        <f>+D26*C26</f>
        <v>78000</v>
      </c>
    </row>
    <row r="27" spans="1:5" s="15" customFormat="1" ht="17.25" x14ac:dyDescent="0.25">
      <c r="A27" s="13"/>
      <c r="B27" s="14" t="s">
        <v>32</v>
      </c>
      <c r="C27" s="13">
        <f>SUM(C8:C26)</f>
        <v>26.5</v>
      </c>
      <c r="D27" s="13"/>
      <c r="E27" s="13"/>
    </row>
    <row r="28" spans="1:5" s="11" customFormat="1" ht="34.5" x14ac:dyDescent="0.25">
      <c r="A28" s="9"/>
      <c r="B28" s="16" t="s">
        <v>36</v>
      </c>
      <c r="C28" s="9"/>
      <c r="D28" s="9"/>
      <c r="E28" s="9"/>
    </row>
    <row r="29" spans="1:5" ht="34.5" x14ac:dyDescent="0.25">
      <c r="A29" s="7">
        <v>4</v>
      </c>
      <c r="B29" s="8" t="s">
        <v>5</v>
      </c>
      <c r="C29" s="7">
        <v>0.5</v>
      </c>
      <c r="D29" s="7">
        <v>110000</v>
      </c>
      <c r="E29" s="7">
        <f>+D29*C29</f>
        <v>55000</v>
      </c>
    </row>
    <row r="30" spans="1:5" ht="17.25" x14ac:dyDescent="0.25">
      <c r="A30" s="7">
        <v>5</v>
      </c>
      <c r="B30" s="12" t="s">
        <v>17</v>
      </c>
      <c r="C30" s="7">
        <v>2.2400000000000002</v>
      </c>
      <c r="D30" s="7">
        <v>87000</v>
      </c>
      <c r="E30" s="7">
        <f t="shared" ref="E30:E33" si="5">+D30*C30</f>
        <v>194880.00000000003</v>
      </c>
    </row>
    <row r="31" spans="1:5" ht="17.25" x14ac:dyDescent="0.25">
      <c r="A31" s="7"/>
      <c r="B31" s="12" t="s">
        <v>16</v>
      </c>
      <c r="C31" s="7">
        <v>0.5</v>
      </c>
      <c r="D31" s="7">
        <v>87000</v>
      </c>
      <c r="E31" s="7">
        <f t="shared" si="5"/>
        <v>43500</v>
      </c>
    </row>
    <row r="32" spans="1:5" ht="17.25" x14ac:dyDescent="0.25">
      <c r="A32" s="7">
        <v>7</v>
      </c>
      <c r="B32" s="8" t="s">
        <v>9</v>
      </c>
      <c r="C32" s="7">
        <v>1</v>
      </c>
      <c r="D32" s="7">
        <v>83000</v>
      </c>
      <c r="E32" s="7">
        <f t="shared" si="5"/>
        <v>83000</v>
      </c>
    </row>
    <row r="33" spans="1:5" ht="17.25" x14ac:dyDescent="0.25">
      <c r="A33" s="7">
        <v>9</v>
      </c>
      <c r="B33" s="12" t="s">
        <v>18</v>
      </c>
      <c r="C33" s="7">
        <v>2</v>
      </c>
      <c r="D33" s="7">
        <v>85000</v>
      </c>
      <c r="E33" s="7">
        <f t="shared" si="5"/>
        <v>170000</v>
      </c>
    </row>
    <row r="34" spans="1:5" ht="17.25" x14ac:dyDescent="0.25">
      <c r="A34" s="7">
        <v>13</v>
      </c>
      <c r="B34" s="8" t="s">
        <v>7</v>
      </c>
      <c r="C34" s="7">
        <v>0.5</v>
      </c>
      <c r="D34" s="7">
        <v>80000</v>
      </c>
      <c r="E34" s="7">
        <f>+D34*C34</f>
        <v>40000</v>
      </c>
    </row>
    <row r="35" spans="1:5" ht="17.25" x14ac:dyDescent="0.25">
      <c r="A35" s="7">
        <v>14</v>
      </c>
      <c r="B35" s="8" t="s">
        <v>6</v>
      </c>
      <c r="C35" s="7">
        <v>0.5</v>
      </c>
      <c r="D35" s="7">
        <v>83000</v>
      </c>
      <c r="E35" s="7">
        <f>+D35*C35</f>
        <v>41500</v>
      </c>
    </row>
    <row r="36" spans="1:5" ht="17.25" x14ac:dyDescent="0.25">
      <c r="A36" s="7">
        <v>18</v>
      </c>
      <c r="B36" s="12" t="s">
        <v>15</v>
      </c>
      <c r="C36" s="7">
        <v>1</v>
      </c>
      <c r="D36" s="7">
        <v>78000</v>
      </c>
      <c r="E36" s="7">
        <f>+D36*C36</f>
        <v>78000</v>
      </c>
    </row>
    <row r="37" spans="1:5" ht="17.25" x14ac:dyDescent="0.25">
      <c r="A37" s="7">
        <v>15</v>
      </c>
      <c r="B37" s="8" t="s">
        <v>14</v>
      </c>
      <c r="C37" s="7">
        <v>0.5</v>
      </c>
      <c r="D37" s="7">
        <v>78000</v>
      </c>
      <c r="E37" s="7">
        <f t="shared" ref="E37" si="6">+D37*C37</f>
        <v>39000</v>
      </c>
    </row>
    <row r="38" spans="1:5" ht="17.25" x14ac:dyDescent="0.25">
      <c r="A38" s="7">
        <v>12</v>
      </c>
      <c r="B38" s="12" t="s">
        <v>24</v>
      </c>
      <c r="C38" s="7">
        <v>0.5</v>
      </c>
      <c r="D38" s="7">
        <v>78000</v>
      </c>
      <c r="E38" s="7">
        <f>+D38*C38</f>
        <v>39000</v>
      </c>
    </row>
    <row r="39" spans="1:5" s="15" customFormat="1" ht="17.25" x14ac:dyDescent="0.25">
      <c r="A39" s="13"/>
      <c r="B39" s="14" t="s">
        <v>34</v>
      </c>
      <c r="C39" s="13">
        <f>SUM(C29:C38)</f>
        <v>9.24</v>
      </c>
      <c r="D39" s="13"/>
      <c r="E39" s="13"/>
    </row>
    <row r="40" spans="1:5" s="11" customFormat="1" ht="17.25" x14ac:dyDescent="0.25">
      <c r="A40" s="9"/>
      <c r="B40" s="16" t="s">
        <v>37</v>
      </c>
      <c r="C40" s="9"/>
      <c r="D40" s="9"/>
      <c r="E40" s="9"/>
    </row>
    <row r="41" spans="1:5" ht="34.5" x14ac:dyDescent="0.25">
      <c r="A41" s="7">
        <v>4</v>
      </c>
      <c r="B41" s="8" t="s">
        <v>5</v>
      </c>
      <c r="C41" s="7">
        <v>0.5</v>
      </c>
      <c r="D41" s="7">
        <v>110000</v>
      </c>
      <c r="E41" s="7">
        <f>+D41*C41</f>
        <v>55000</v>
      </c>
    </row>
    <row r="42" spans="1:5" ht="17.25" x14ac:dyDescent="0.25">
      <c r="A42" s="7">
        <v>5</v>
      </c>
      <c r="B42" s="12" t="s">
        <v>17</v>
      </c>
      <c r="C42" s="7">
        <v>2.2400000000000002</v>
      </c>
      <c r="D42" s="7">
        <v>87000</v>
      </c>
      <c r="E42" s="7">
        <f t="shared" ref="E42:E45" si="7">+D42*C42</f>
        <v>194880.00000000003</v>
      </c>
    </row>
    <row r="43" spans="1:5" ht="17.25" x14ac:dyDescent="0.25">
      <c r="A43" s="7"/>
      <c r="B43" s="12" t="s">
        <v>16</v>
      </c>
      <c r="C43" s="7">
        <v>0.5</v>
      </c>
      <c r="D43" s="7">
        <v>87000</v>
      </c>
      <c r="E43" s="7">
        <f t="shared" ref="E43" si="8">+D43*C43</f>
        <v>43500</v>
      </c>
    </row>
    <row r="44" spans="1:5" ht="17.25" x14ac:dyDescent="0.25">
      <c r="A44" s="7">
        <v>7</v>
      </c>
      <c r="B44" s="8" t="s">
        <v>9</v>
      </c>
      <c r="C44" s="7">
        <v>1</v>
      </c>
      <c r="D44" s="7">
        <v>83000</v>
      </c>
      <c r="E44" s="7">
        <f t="shared" si="7"/>
        <v>83000</v>
      </c>
    </row>
    <row r="45" spans="1:5" ht="17.25" x14ac:dyDescent="0.25">
      <c r="A45" s="7">
        <v>9</v>
      </c>
      <c r="B45" s="12" t="s">
        <v>18</v>
      </c>
      <c r="C45" s="7">
        <v>2</v>
      </c>
      <c r="D45" s="7">
        <v>85000</v>
      </c>
      <c r="E45" s="7">
        <f t="shared" si="7"/>
        <v>170000</v>
      </c>
    </row>
    <row r="46" spans="1:5" ht="17.25" x14ac:dyDescent="0.25">
      <c r="A46" s="7">
        <v>14</v>
      </c>
      <c r="B46" s="8" t="s">
        <v>6</v>
      </c>
      <c r="C46" s="7">
        <v>0.5</v>
      </c>
      <c r="D46" s="7">
        <v>83000</v>
      </c>
      <c r="E46" s="7">
        <f>+D46*C46</f>
        <v>41500</v>
      </c>
    </row>
    <row r="47" spans="1:5" ht="17.25" x14ac:dyDescent="0.25">
      <c r="A47" s="7">
        <v>13</v>
      </c>
      <c r="B47" s="8" t="s">
        <v>7</v>
      </c>
      <c r="C47" s="7">
        <v>0.5</v>
      </c>
      <c r="D47" s="7">
        <v>80000</v>
      </c>
      <c r="E47" s="7">
        <f>+D47*C47</f>
        <v>40000</v>
      </c>
    </row>
    <row r="48" spans="1:5" ht="17.25" x14ac:dyDescent="0.25">
      <c r="A48" s="7">
        <v>18</v>
      </c>
      <c r="B48" s="12" t="s">
        <v>15</v>
      </c>
      <c r="C48" s="7">
        <v>1</v>
      </c>
      <c r="D48" s="7">
        <v>78000</v>
      </c>
      <c r="E48" s="7">
        <f>+D48*C48</f>
        <v>78000</v>
      </c>
    </row>
    <row r="49" spans="1:5" ht="17.25" x14ac:dyDescent="0.25">
      <c r="A49" s="7">
        <v>11</v>
      </c>
      <c r="B49" s="12" t="s">
        <v>2</v>
      </c>
      <c r="C49" s="7">
        <v>0.5</v>
      </c>
      <c r="D49" s="7">
        <v>78000</v>
      </c>
      <c r="E49" s="7">
        <f>+D49*C49</f>
        <v>39000</v>
      </c>
    </row>
    <row r="50" spans="1:5" s="15" customFormat="1" ht="18.75" customHeight="1" x14ac:dyDescent="0.25">
      <c r="A50" s="17"/>
      <c r="B50" s="18" t="s">
        <v>33</v>
      </c>
      <c r="C50" s="13">
        <f>SUM(C41:C49)</f>
        <v>8.74</v>
      </c>
      <c r="D50" s="13"/>
      <c r="E50" s="13"/>
    </row>
    <row r="51" spans="1:5" s="20" customFormat="1" ht="18" customHeight="1" x14ac:dyDescent="0.25">
      <c r="A51" s="60" t="s">
        <v>4</v>
      </c>
      <c r="B51" s="61"/>
      <c r="C51" s="19">
        <f>+C27+C39+C50</f>
        <v>44.480000000000004</v>
      </c>
      <c r="D51" s="19">
        <f>SUM(D8:D49)</f>
        <v>3212000</v>
      </c>
      <c r="E51" s="19">
        <f>SUM(E8:E49)</f>
        <v>3859010</v>
      </c>
    </row>
    <row r="52" spans="1:5" s="20" customFormat="1" ht="18" customHeight="1" x14ac:dyDescent="0.25">
      <c r="A52" s="45"/>
      <c r="B52" s="45"/>
      <c r="C52" s="46"/>
      <c r="D52" s="46"/>
      <c r="E52" s="46"/>
    </row>
    <row r="53" spans="1:5" ht="37.5" customHeight="1" x14ac:dyDescent="0.3">
      <c r="A53" s="2"/>
      <c r="B53" s="2"/>
      <c r="C53" s="21"/>
      <c r="D53" s="2"/>
      <c r="E53" s="2"/>
    </row>
    <row r="54" spans="1:5" s="22" customFormat="1" ht="39.75" customHeight="1" x14ac:dyDescent="0.25">
      <c r="A54" s="59" t="s">
        <v>46</v>
      </c>
      <c r="B54" s="59"/>
      <c r="C54" s="59"/>
      <c r="D54" s="59"/>
      <c r="E54" s="59"/>
    </row>
    <row r="55" spans="1:5" s="22" customFormat="1" ht="17.25" x14ac:dyDescent="0.25">
      <c r="B55" s="23"/>
    </row>
    <row r="56" spans="1:5" s="22" customFormat="1" ht="17.25" x14ac:dyDescent="0.25">
      <c r="B56" s="23"/>
    </row>
    <row r="57" spans="1:5" s="22" customFormat="1" ht="17.25" x14ac:dyDescent="0.25">
      <c r="B57" s="23"/>
    </row>
    <row r="58" spans="1:5" s="22" customFormat="1" ht="17.25" x14ac:dyDescent="0.25">
      <c r="B58" s="24"/>
    </row>
    <row r="59" spans="1:5" s="22" customFormat="1" ht="17.25" x14ac:dyDescent="0.25">
      <c r="B59" s="23"/>
    </row>
    <row r="60" spans="1:5" s="22" customFormat="1" ht="17.25" x14ac:dyDescent="0.25">
      <c r="B60" s="24"/>
    </row>
    <row r="61" spans="1:5" s="22" customFormat="1" ht="17.25" x14ac:dyDescent="0.25">
      <c r="B61" s="24"/>
    </row>
    <row r="62" spans="1:5" s="22" customFormat="1" ht="17.25" x14ac:dyDescent="0.25">
      <c r="B62" s="24"/>
    </row>
    <row r="63" spans="1:5" s="22" customFormat="1" ht="17.25" x14ac:dyDescent="0.25">
      <c r="B63" s="24"/>
    </row>
    <row r="64" spans="1:5" s="22" customFormat="1" ht="17.25" x14ac:dyDescent="0.25">
      <c r="B64" s="24"/>
    </row>
    <row r="65" spans="2:2" s="22" customFormat="1" ht="17.25" x14ac:dyDescent="0.25">
      <c r="B65" s="24"/>
    </row>
    <row r="66" spans="2:2" s="22" customFormat="1" ht="17.25" x14ac:dyDescent="0.25">
      <c r="B66" s="24"/>
    </row>
  </sheetData>
  <mergeCells count="10">
    <mergeCell ref="A54:E54"/>
    <mergeCell ref="A51:B51"/>
    <mergeCell ref="D1:E1"/>
    <mergeCell ref="A2:E2"/>
    <mergeCell ref="A3:E3"/>
    <mergeCell ref="A5:A6"/>
    <mergeCell ref="B5:B6"/>
    <mergeCell ref="C5:C6"/>
    <mergeCell ref="D5:D6"/>
    <mergeCell ref="E5:E6"/>
  </mergeCells>
  <pageMargins left="0.32" right="0.22" top="0.22" bottom="0.19" header="0.22" footer="0.1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E64"/>
  <sheetViews>
    <sheetView topLeftCell="A52" workbookViewId="0">
      <selection activeCell="G64" sqref="G64"/>
    </sheetView>
  </sheetViews>
  <sheetFormatPr defaultRowHeight="15" x14ac:dyDescent="0.25"/>
  <cols>
    <col min="1" max="1" width="5.28515625" style="32" customWidth="1"/>
    <col min="2" max="2" width="31.5703125" style="32" customWidth="1"/>
    <col min="3" max="3" width="18" style="32" customWidth="1"/>
    <col min="4" max="4" width="16.85546875" style="32" customWidth="1"/>
    <col min="5" max="5" width="23.85546875" style="32" customWidth="1"/>
    <col min="6" max="6" width="12.7109375" style="32" customWidth="1"/>
    <col min="7" max="7" width="11.5703125" style="32" customWidth="1"/>
    <col min="8" max="8" width="10.28515625" style="32" customWidth="1"/>
    <col min="9" max="9" width="11" style="32" customWidth="1"/>
    <col min="10" max="16384" width="9.140625" style="32"/>
  </cols>
  <sheetData>
    <row r="1" spans="1:5" ht="72" customHeight="1" x14ac:dyDescent="0.3">
      <c r="A1" s="31"/>
      <c r="B1" s="31"/>
      <c r="C1" s="31"/>
      <c r="D1" s="69" t="s">
        <v>29</v>
      </c>
      <c r="E1" s="70"/>
    </row>
    <row r="2" spans="1:5" ht="20.25" x14ac:dyDescent="0.25">
      <c r="A2" s="71" t="s">
        <v>23</v>
      </c>
      <c r="B2" s="71"/>
      <c r="C2" s="71"/>
      <c r="D2" s="71"/>
      <c r="E2" s="71"/>
    </row>
    <row r="3" spans="1:5" ht="36" customHeight="1" x14ac:dyDescent="0.25">
      <c r="A3" s="72" t="s">
        <v>26</v>
      </c>
      <c r="B3" s="72"/>
      <c r="C3" s="72"/>
      <c r="D3" s="72"/>
      <c r="E3" s="72"/>
    </row>
    <row r="4" spans="1:5" ht="36" customHeight="1" x14ac:dyDescent="0.25">
      <c r="A4" s="33"/>
      <c r="B4" s="48"/>
      <c r="C4" s="33"/>
      <c r="D4" s="33"/>
      <c r="E4" s="33" t="s">
        <v>103</v>
      </c>
    </row>
    <row r="5" spans="1:5" ht="21.75" customHeight="1" x14ac:dyDescent="0.25">
      <c r="A5" s="73" t="s">
        <v>0</v>
      </c>
      <c r="B5" s="74" t="s">
        <v>21</v>
      </c>
      <c r="C5" s="73" t="s">
        <v>13</v>
      </c>
      <c r="D5" s="73" t="s">
        <v>20</v>
      </c>
      <c r="E5" s="73" t="s">
        <v>22</v>
      </c>
    </row>
    <row r="6" spans="1:5" ht="35.25" customHeight="1" x14ac:dyDescent="0.25">
      <c r="A6" s="73"/>
      <c r="B6" s="75"/>
      <c r="C6" s="73"/>
      <c r="D6" s="73"/>
      <c r="E6" s="73"/>
    </row>
    <row r="7" spans="1:5" ht="16.5" x14ac:dyDescent="0.25">
      <c r="A7" s="1">
        <v>1</v>
      </c>
      <c r="B7" s="1">
        <v>2</v>
      </c>
      <c r="C7" s="1">
        <v>3</v>
      </c>
      <c r="D7" s="1">
        <v>4</v>
      </c>
      <c r="E7" s="1">
        <v>5</v>
      </c>
    </row>
    <row r="8" spans="1:5" s="29" customFormat="1" ht="15" customHeight="1" x14ac:dyDescent="0.25">
      <c r="A8" s="27">
        <v>1</v>
      </c>
      <c r="B8" s="28" t="s">
        <v>1</v>
      </c>
      <c r="C8" s="27">
        <v>1</v>
      </c>
      <c r="D8" s="27">
        <v>155000</v>
      </c>
      <c r="E8" s="27">
        <f>+D8*C8</f>
        <v>155000</v>
      </c>
    </row>
    <row r="9" spans="1:5" s="29" customFormat="1" ht="17.25" x14ac:dyDescent="0.25">
      <c r="A9" s="27">
        <v>2</v>
      </c>
      <c r="B9" s="28" t="s">
        <v>3</v>
      </c>
      <c r="C9" s="27">
        <v>1</v>
      </c>
      <c r="D9" s="27">
        <v>95000</v>
      </c>
      <c r="E9" s="27">
        <f>+D9*C9</f>
        <v>95000</v>
      </c>
    </row>
    <row r="10" spans="1:5" s="29" customFormat="1" ht="17.25" x14ac:dyDescent="0.25">
      <c r="A10" s="27">
        <v>3</v>
      </c>
      <c r="B10" s="28" t="s">
        <v>8</v>
      </c>
      <c r="C10" s="27">
        <v>1</v>
      </c>
      <c r="D10" s="27">
        <v>83000</v>
      </c>
      <c r="E10" s="27">
        <f>+D10*C10</f>
        <v>83000</v>
      </c>
    </row>
    <row r="11" spans="1:5" s="36" customFormat="1" ht="17.25" x14ac:dyDescent="0.25">
      <c r="A11" s="34"/>
      <c r="B11" s="35" t="s">
        <v>31</v>
      </c>
      <c r="C11" s="34"/>
      <c r="D11" s="34"/>
      <c r="E11" s="34"/>
    </row>
    <row r="12" spans="1:5" s="29" customFormat="1" ht="34.5" x14ac:dyDescent="0.25">
      <c r="A12" s="27">
        <v>4</v>
      </c>
      <c r="B12" s="28" t="s">
        <v>5</v>
      </c>
      <c r="C12" s="27">
        <v>1</v>
      </c>
      <c r="D12" s="27">
        <v>110000</v>
      </c>
      <c r="E12" s="27">
        <f>+D12*C12</f>
        <v>110000</v>
      </c>
    </row>
    <row r="13" spans="1:5" s="29" customFormat="1" ht="17.25" x14ac:dyDescent="0.25">
      <c r="A13" s="27">
        <v>5</v>
      </c>
      <c r="B13" s="30" t="s">
        <v>17</v>
      </c>
      <c r="C13" s="27">
        <v>6.25</v>
      </c>
      <c r="D13" s="27">
        <v>87000</v>
      </c>
      <c r="E13" s="27">
        <f t="shared" ref="E13" si="0">+D13*C13</f>
        <v>543750</v>
      </c>
    </row>
    <row r="14" spans="1:5" s="29" customFormat="1" ht="17.25" x14ac:dyDescent="0.25">
      <c r="A14" s="27">
        <v>6</v>
      </c>
      <c r="B14" s="30" t="s">
        <v>90</v>
      </c>
      <c r="C14" s="27">
        <v>0.75</v>
      </c>
      <c r="D14" s="27">
        <v>87000</v>
      </c>
      <c r="E14" s="27">
        <f>+D14*C14</f>
        <v>65250</v>
      </c>
    </row>
    <row r="15" spans="1:5" s="29" customFormat="1" ht="17.25" x14ac:dyDescent="0.25">
      <c r="A15" s="27">
        <v>7</v>
      </c>
      <c r="B15" s="28" t="s">
        <v>9</v>
      </c>
      <c r="C15" s="27">
        <v>1</v>
      </c>
      <c r="D15" s="27">
        <v>83000</v>
      </c>
      <c r="E15" s="27">
        <f t="shared" ref="E15:E43" si="1">+D15*C15</f>
        <v>83000</v>
      </c>
    </row>
    <row r="16" spans="1:5" s="29" customFormat="1" ht="17.25" x14ac:dyDescent="0.25">
      <c r="A16" s="27">
        <v>8</v>
      </c>
      <c r="B16" s="28" t="s">
        <v>10</v>
      </c>
      <c r="C16" s="27">
        <v>1</v>
      </c>
      <c r="D16" s="27">
        <v>80000</v>
      </c>
      <c r="E16" s="27">
        <f t="shared" si="1"/>
        <v>80000</v>
      </c>
    </row>
    <row r="17" spans="1:5" s="29" customFormat="1" ht="17.25" x14ac:dyDescent="0.25">
      <c r="A17" s="27">
        <v>9</v>
      </c>
      <c r="B17" s="30" t="s">
        <v>18</v>
      </c>
      <c r="C17" s="27">
        <v>5</v>
      </c>
      <c r="D17" s="27">
        <v>85000</v>
      </c>
      <c r="E17" s="27">
        <f t="shared" si="1"/>
        <v>425000</v>
      </c>
    </row>
    <row r="18" spans="1:5" s="29" customFormat="1" ht="17.25" x14ac:dyDescent="0.25">
      <c r="A18" s="27">
        <v>10</v>
      </c>
      <c r="B18" s="30" t="s">
        <v>16</v>
      </c>
      <c r="C18" s="27">
        <v>1.25</v>
      </c>
      <c r="D18" s="27">
        <v>87000</v>
      </c>
      <c r="E18" s="27">
        <f>+D18*C18</f>
        <v>108750</v>
      </c>
    </row>
    <row r="19" spans="1:5" s="29" customFormat="1" ht="34.5" x14ac:dyDescent="0.25">
      <c r="A19" s="27">
        <v>11</v>
      </c>
      <c r="B19" s="30" t="s">
        <v>19</v>
      </c>
      <c r="C19" s="27">
        <v>1</v>
      </c>
      <c r="D19" s="27">
        <v>87000</v>
      </c>
      <c r="E19" s="27">
        <f>+D19*C19</f>
        <v>87000</v>
      </c>
    </row>
    <row r="20" spans="1:5" s="29" customFormat="1" ht="17.25" x14ac:dyDescent="0.25">
      <c r="A20" s="27">
        <v>12</v>
      </c>
      <c r="B20" s="30" t="s">
        <v>24</v>
      </c>
      <c r="C20" s="27">
        <v>1</v>
      </c>
      <c r="D20" s="27">
        <v>78000</v>
      </c>
      <c r="E20" s="27">
        <f>+D20*C20</f>
        <v>78000</v>
      </c>
    </row>
    <row r="21" spans="1:5" s="29" customFormat="1" ht="17.25" x14ac:dyDescent="0.25">
      <c r="A21" s="27">
        <v>13</v>
      </c>
      <c r="B21" s="28" t="s">
        <v>7</v>
      </c>
      <c r="C21" s="27">
        <v>1</v>
      </c>
      <c r="D21" s="27">
        <v>80000</v>
      </c>
      <c r="E21" s="27">
        <f>+D21*C21</f>
        <v>80000</v>
      </c>
    </row>
    <row r="22" spans="1:5" s="29" customFormat="1" ht="17.25" x14ac:dyDescent="0.25">
      <c r="A22" s="27">
        <v>14</v>
      </c>
      <c r="B22" s="28" t="s">
        <v>6</v>
      </c>
      <c r="C22" s="27">
        <v>1</v>
      </c>
      <c r="D22" s="27">
        <v>83000</v>
      </c>
      <c r="E22" s="27">
        <f>+D22*C22</f>
        <v>83000</v>
      </c>
    </row>
    <row r="23" spans="1:5" s="29" customFormat="1" ht="17.25" x14ac:dyDescent="0.25">
      <c r="A23" s="27">
        <v>15</v>
      </c>
      <c r="B23" s="28" t="s">
        <v>91</v>
      </c>
      <c r="C23" s="27">
        <v>1</v>
      </c>
      <c r="D23" s="27">
        <v>78000</v>
      </c>
      <c r="E23" s="27">
        <f t="shared" ref="E23:E24" si="2">+D23*C23</f>
        <v>78000</v>
      </c>
    </row>
    <row r="24" spans="1:5" s="29" customFormat="1" ht="17.25" x14ac:dyDescent="0.25">
      <c r="A24" s="27">
        <v>16</v>
      </c>
      <c r="B24" s="30" t="s">
        <v>12</v>
      </c>
      <c r="C24" s="27">
        <v>0.25</v>
      </c>
      <c r="D24" s="27">
        <v>78000</v>
      </c>
      <c r="E24" s="27">
        <f t="shared" si="2"/>
        <v>19500</v>
      </c>
    </row>
    <row r="25" spans="1:5" s="29" customFormat="1" ht="17.25" x14ac:dyDescent="0.25">
      <c r="A25" s="27">
        <v>17</v>
      </c>
      <c r="B25" s="30" t="s">
        <v>11</v>
      </c>
      <c r="C25" s="27">
        <v>1</v>
      </c>
      <c r="D25" s="27">
        <v>78000</v>
      </c>
      <c r="E25" s="27">
        <f>+D25*C25</f>
        <v>78000</v>
      </c>
    </row>
    <row r="26" spans="1:5" s="29" customFormat="1" ht="17.25" x14ac:dyDescent="0.25">
      <c r="A26" s="27">
        <v>18</v>
      </c>
      <c r="B26" s="30" t="s">
        <v>15</v>
      </c>
      <c r="C26" s="27">
        <v>1</v>
      </c>
      <c r="D26" s="27">
        <v>78000</v>
      </c>
      <c r="E26" s="27">
        <f>+D26*C26</f>
        <v>78000</v>
      </c>
    </row>
    <row r="27" spans="1:5" s="39" customFormat="1" ht="17.25" x14ac:dyDescent="0.25">
      <c r="A27" s="37"/>
      <c r="B27" s="38" t="s">
        <v>49</v>
      </c>
      <c r="C27" s="37">
        <f>SUM(C8:C26)</f>
        <v>26.5</v>
      </c>
      <c r="D27" s="37"/>
      <c r="E27" s="37"/>
    </row>
    <row r="28" spans="1:5" s="36" customFormat="1" ht="34.5" x14ac:dyDescent="0.25">
      <c r="A28" s="34"/>
      <c r="B28" s="40" t="s">
        <v>92</v>
      </c>
      <c r="C28" s="34"/>
      <c r="D28" s="34"/>
      <c r="E28" s="34"/>
    </row>
    <row r="29" spans="1:5" s="29" customFormat="1" ht="34.5" x14ac:dyDescent="0.25">
      <c r="A29" s="27">
        <v>19</v>
      </c>
      <c r="B29" s="28" t="s">
        <v>5</v>
      </c>
      <c r="C29" s="27">
        <v>0.5</v>
      </c>
      <c r="D29" s="27">
        <v>110000</v>
      </c>
      <c r="E29" s="27">
        <f>+D29*C29</f>
        <v>55000</v>
      </c>
    </row>
    <row r="30" spans="1:5" s="29" customFormat="1" ht="17.25" x14ac:dyDescent="0.25">
      <c r="A30" s="27">
        <v>20</v>
      </c>
      <c r="B30" s="30" t="s">
        <v>17</v>
      </c>
      <c r="C30" s="27">
        <v>1.1200000000000001</v>
      </c>
      <c r="D30" s="27">
        <v>87000</v>
      </c>
      <c r="E30" s="27">
        <f t="shared" ref="E30:E32" si="3">+D30*C30</f>
        <v>97440.000000000015</v>
      </c>
    </row>
    <row r="31" spans="1:5" s="29" customFormat="1" ht="17.25" x14ac:dyDescent="0.25">
      <c r="A31" s="27">
        <v>21</v>
      </c>
      <c r="B31" s="28" t="s">
        <v>9</v>
      </c>
      <c r="C31" s="27">
        <v>0.75</v>
      </c>
      <c r="D31" s="27">
        <v>83000</v>
      </c>
      <c r="E31" s="27">
        <f t="shared" si="3"/>
        <v>62250</v>
      </c>
    </row>
    <row r="32" spans="1:5" s="29" customFormat="1" ht="17.25" x14ac:dyDescent="0.25">
      <c r="A32" s="27">
        <v>22</v>
      </c>
      <c r="B32" s="30" t="s">
        <v>18</v>
      </c>
      <c r="C32" s="27">
        <v>1</v>
      </c>
      <c r="D32" s="27">
        <v>85000</v>
      </c>
      <c r="E32" s="27">
        <f t="shared" si="3"/>
        <v>85000</v>
      </c>
    </row>
    <row r="33" spans="1:5" s="29" customFormat="1" ht="17.25" x14ac:dyDescent="0.25">
      <c r="A33" s="27">
        <v>23</v>
      </c>
      <c r="B33" s="28" t="s">
        <v>6</v>
      </c>
      <c r="C33" s="27">
        <v>0.5</v>
      </c>
      <c r="D33" s="27">
        <v>83000</v>
      </c>
      <c r="E33" s="27">
        <f>+D33*C33</f>
        <v>41500</v>
      </c>
    </row>
    <row r="34" spans="1:5" s="29" customFormat="1" ht="17.25" x14ac:dyDescent="0.25">
      <c r="A34" s="27">
        <v>24</v>
      </c>
      <c r="B34" s="28" t="s">
        <v>2</v>
      </c>
      <c r="C34" s="27">
        <v>0.5</v>
      </c>
      <c r="D34" s="27">
        <v>78000</v>
      </c>
      <c r="E34" s="27">
        <f t="shared" ref="E34" si="4">+D34*C34</f>
        <v>39000</v>
      </c>
    </row>
    <row r="35" spans="1:5" s="29" customFormat="1" ht="17.25" x14ac:dyDescent="0.25">
      <c r="A35" s="27">
        <v>25</v>
      </c>
      <c r="B35" s="30" t="s">
        <v>24</v>
      </c>
      <c r="C35" s="27">
        <v>0.5</v>
      </c>
      <c r="D35" s="27">
        <v>78000</v>
      </c>
      <c r="E35" s="27">
        <f>+D35*C35</f>
        <v>39000</v>
      </c>
    </row>
    <row r="36" spans="1:5" s="39" customFormat="1" ht="17.25" x14ac:dyDescent="0.25">
      <c r="A36" s="37"/>
      <c r="B36" s="38" t="s">
        <v>93</v>
      </c>
      <c r="C36" s="37">
        <f>SUM(C29:C35)</f>
        <v>4.87</v>
      </c>
      <c r="D36" s="37"/>
      <c r="E36" s="37"/>
    </row>
    <row r="37" spans="1:5" s="36" customFormat="1" ht="34.5" x14ac:dyDescent="0.25">
      <c r="A37" s="34"/>
      <c r="B37" s="40" t="s">
        <v>94</v>
      </c>
      <c r="C37" s="34"/>
      <c r="D37" s="34"/>
      <c r="E37" s="34"/>
    </row>
    <row r="38" spans="1:5" s="29" customFormat="1" ht="34.5" x14ac:dyDescent="0.25">
      <c r="A38" s="27">
        <v>26</v>
      </c>
      <c r="B38" s="28" t="s">
        <v>5</v>
      </c>
      <c r="C38" s="27">
        <v>0.5</v>
      </c>
      <c r="D38" s="27">
        <v>110000</v>
      </c>
      <c r="E38" s="27">
        <f>+D38*C38</f>
        <v>55000</v>
      </c>
    </row>
    <row r="39" spans="1:5" s="29" customFormat="1" ht="17.25" x14ac:dyDescent="0.25">
      <c r="A39" s="27">
        <v>27</v>
      </c>
      <c r="B39" s="30" t="s">
        <v>17</v>
      </c>
      <c r="C39" s="27">
        <v>1.1200000000000001</v>
      </c>
      <c r="D39" s="27">
        <v>87000</v>
      </c>
      <c r="E39" s="27">
        <f t="shared" ref="E39:E41" si="5">+D39*C39</f>
        <v>97440.000000000015</v>
      </c>
    </row>
    <row r="40" spans="1:5" s="29" customFormat="1" ht="17.25" x14ac:dyDescent="0.25">
      <c r="A40" s="27">
        <v>28</v>
      </c>
      <c r="B40" s="28" t="s">
        <v>9</v>
      </c>
      <c r="C40" s="27">
        <v>0.5</v>
      </c>
      <c r="D40" s="27">
        <v>83000</v>
      </c>
      <c r="E40" s="27">
        <f t="shared" si="5"/>
        <v>41500</v>
      </c>
    </row>
    <row r="41" spans="1:5" s="29" customFormat="1" ht="17.25" x14ac:dyDescent="0.25">
      <c r="A41" s="27">
        <v>29</v>
      </c>
      <c r="B41" s="30" t="s">
        <v>18</v>
      </c>
      <c r="C41" s="27">
        <v>1</v>
      </c>
      <c r="D41" s="27">
        <v>85000</v>
      </c>
      <c r="E41" s="27">
        <f t="shared" si="5"/>
        <v>85000</v>
      </c>
    </row>
    <row r="42" spans="1:5" s="29" customFormat="1" ht="17.25" x14ac:dyDescent="0.25">
      <c r="A42" s="27">
        <v>30</v>
      </c>
      <c r="B42" s="28" t="s">
        <v>6</v>
      </c>
      <c r="C42" s="27">
        <v>0.5</v>
      </c>
      <c r="D42" s="27">
        <v>83000</v>
      </c>
      <c r="E42" s="27">
        <f>+D42*C42</f>
        <v>41500</v>
      </c>
    </row>
    <row r="43" spans="1:5" s="29" customFormat="1" ht="17.25" x14ac:dyDescent="0.25">
      <c r="A43" s="27">
        <v>31</v>
      </c>
      <c r="B43" s="30" t="s">
        <v>2</v>
      </c>
      <c r="C43" s="27">
        <v>0.5</v>
      </c>
      <c r="D43" s="27">
        <v>78000</v>
      </c>
      <c r="E43" s="27">
        <f t="shared" si="1"/>
        <v>39000</v>
      </c>
    </row>
    <row r="44" spans="1:5" s="39" customFormat="1" ht="18.75" customHeight="1" x14ac:dyDescent="0.25">
      <c r="A44" s="41"/>
      <c r="B44" s="42" t="s">
        <v>95</v>
      </c>
      <c r="C44" s="37">
        <f>SUM(C38:C43)</f>
        <v>4.12</v>
      </c>
      <c r="D44" s="37"/>
      <c r="E44" s="37"/>
    </row>
    <row r="45" spans="1:5" s="36" customFormat="1" ht="34.5" x14ac:dyDescent="0.25">
      <c r="A45" s="34"/>
      <c r="B45" s="40" t="s">
        <v>96</v>
      </c>
      <c r="C45" s="34"/>
      <c r="D45" s="34"/>
      <c r="E45" s="34"/>
    </row>
    <row r="46" spans="1:5" s="29" customFormat="1" ht="34.5" x14ac:dyDescent="0.25">
      <c r="A46" s="27">
        <v>32</v>
      </c>
      <c r="B46" s="28" t="s">
        <v>5</v>
      </c>
      <c r="C46" s="27">
        <v>0.5</v>
      </c>
      <c r="D46" s="27">
        <v>110000</v>
      </c>
      <c r="E46" s="27">
        <f>+D46*C46</f>
        <v>55000</v>
      </c>
    </row>
    <row r="47" spans="1:5" s="29" customFormat="1" ht="17.25" x14ac:dyDescent="0.25">
      <c r="A47" s="27">
        <v>33</v>
      </c>
      <c r="B47" s="30" t="s">
        <v>17</v>
      </c>
      <c r="C47" s="27">
        <v>1.1200000000000001</v>
      </c>
      <c r="D47" s="27">
        <v>87000</v>
      </c>
      <c r="E47" s="27">
        <f t="shared" ref="E47:E49" si="6">+D47*C47</f>
        <v>97440.000000000015</v>
      </c>
    </row>
    <row r="48" spans="1:5" s="29" customFormat="1" ht="17.25" x14ac:dyDescent="0.25">
      <c r="A48" s="27">
        <v>34</v>
      </c>
      <c r="B48" s="28" t="s">
        <v>9</v>
      </c>
      <c r="C48" s="27">
        <v>0.5</v>
      </c>
      <c r="D48" s="27">
        <v>83000</v>
      </c>
      <c r="E48" s="27">
        <f t="shared" si="6"/>
        <v>41500</v>
      </c>
    </row>
    <row r="49" spans="1:5" s="29" customFormat="1" ht="17.25" x14ac:dyDescent="0.25">
      <c r="A49" s="27">
        <v>35</v>
      </c>
      <c r="B49" s="30" t="s">
        <v>18</v>
      </c>
      <c r="C49" s="27">
        <v>1</v>
      </c>
      <c r="D49" s="27">
        <v>85000</v>
      </c>
      <c r="E49" s="27">
        <f t="shared" si="6"/>
        <v>85000</v>
      </c>
    </row>
    <row r="50" spans="1:5" s="29" customFormat="1" ht="17.25" x14ac:dyDescent="0.25">
      <c r="A50" s="27">
        <v>36</v>
      </c>
      <c r="B50" s="28" t="s">
        <v>6</v>
      </c>
      <c r="C50" s="27">
        <v>0.5</v>
      </c>
      <c r="D50" s="27">
        <v>83000</v>
      </c>
      <c r="E50" s="27">
        <f>+D50*C50</f>
        <v>41500</v>
      </c>
    </row>
    <row r="51" spans="1:5" s="39" customFormat="1" ht="18.75" customHeight="1" x14ac:dyDescent="0.25">
      <c r="A51" s="41"/>
      <c r="B51" s="42" t="s">
        <v>97</v>
      </c>
      <c r="C51" s="37">
        <f>SUM(C46:C50)</f>
        <v>3.62</v>
      </c>
      <c r="D51" s="37"/>
      <c r="E51" s="37"/>
    </row>
    <row r="52" spans="1:5" s="36" customFormat="1" ht="34.5" x14ac:dyDescent="0.25">
      <c r="A52" s="34"/>
      <c r="B52" s="40" t="s">
        <v>98</v>
      </c>
      <c r="C52" s="34"/>
      <c r="D52" s="34"/>
      <c r="E52" s="34"/>
    </row>
    <row r="53" spans="1:5" s="29" customFormat="1" ht="34.5" x14ac:dyDescent="0.25">
      <c r="A53" s="27">
        <v>37</v>
      </c>
      <c r="B53" s="28" t="s">
        <v>5</v>
      </c>
      <c r="C53" s="27">
        <v>0.5</v>
      </c>
      <c r="D53" s="27">
        <v>110000</v>
      </c>
      <c r="E53" s="27">
        <f>+D53*C53</f>
        <v>55000</v>
      </c>
    </row>
    <row r="54" spans="1:5" s="29" customFormat="1" ht="17.25" x14ac:dyDescent="0.25">
      <c r="A54" s="27">
        <v>38</v>
      </c>
      <c r="B54" s="30" t="s">
        <v>17</v>
      </c>
      <c r="C54" s="27">
        <v>1.1200000000000001</v>
      </c>
      <c r="D54" s="27">
        <v>87000</v>
      </c>
      <c r="E54" s="27">
        <f t="shared" ref="E54:E56" si="7">+D54*C54</f>
        <v>97440.000000000015</v>
      </c>
    </row>
    <row r="55" spans="1:5" s="29" customFormat="1" ht="17.25" x14ac:dyDescent="0.25">
      <c r="A55" s="27">
        <v>39</v>
      </c>
      <c r="B55" s="28" t="s">
        <v>9</v>
      </c>
      <c r="C55" s="27">
        <v>0.75</v>
      </c>
      <c r="D55" s="27">
        <v>83000</v>
      </c>
      <c r="E55" s="27">
        <f t="shared" si="7"/>
        <v>62250</v>
      </c>
    </row>
    <row r="56" spans="1:5" s="29" customFormat="1" ht="17.25" x14ac:dyDescent="0.25">
      <c r="A56" s="27">
        <v>40</v>
      </c>
      <c r="B56" s="30" t="s">
        <v>18</v>
      </c>
      <c r="C56" s="27">
        <v>1</v>
      </c>
      <c r="D56" s="27">
        <v>85000</v>
      </c>
      <c r="E56" s="27">
        <f t="shared" si="7"/>
        <v>85000</v>
      </c>
    </row>
    <row r="57" spans="1:5" s="29" customFormat="1" ht="17.25" x14ac:dyDescent="0.25">
      <c r="A57" s="27">
        <v>41</v>
      </c>
      <c r="B57" s="28" t="s">
        <v>6</v>
      </c>
      <c r="C57" s="27">
        <v>0.5</v>
      </c>
      <c r="D57" s="27">
        <v>83000</v>
      </c>
      <c r="E57" s="27">
        <f>+D57*C57</f>
        <v>41500</v>
      </c>
    </row>
    <row r="58" spans="1:5" s="29" customFormat="1" ht="17.25" x14ac:dyDescent="0.25">
      <c r="A58" s="27">
        <v>42</v>
      </c>
      <c r="B58" s="30" t="s">
        <v>24</v>
      </c>
      <c r="C58" s="27">
        <v>0.5</v>
      </c>
      <c r="D58" s="27">
        <v>78000</v>
      </c>
      <c r="E58" s="27">
        <f t="shared" ref="E58" si="8">+D58*C58</f>
        <v>39000</v>
      </c>
    </row>
    <row r="59" spans="1:5" s="39" customFormat="1" ht="18.75" customHeight="1" x14ac:dyDescent="0.25">
      <c r="A59" s="41"/>
      <c r="B59" s="42" t="s">
        <v>99</v>
      </c>
      <c r="C59" s="37">
        <f>SUM(C53:C58)</f>
        <v>4.37</v>
      </c>
      <c r="D59" s="37"/>
      <c r="E59" s="37"/>
    </row>
    <row r="60" spans="1:5" s="36" customFormat="1" ht="17.25" x14ac:dyDescent="0.25">
      <c r="A60" s="34"/>
      <c r="B60" s="40" t="s">
        <v>100</v>
      </c>
      <c r="C60" s="34"/>
      <c r="D60" s="34"/>
      <c r="E60" s="34"/>
    </row>
    <row r="61" spans="1:5" s="29" customFormat="1" ht="17.25" x14ac:dyDescent="0.25">
      <c r="A61" s="27">
        <v>43</v>
      </c>
      <c r="B61" s="30" t="s">
        <v>17</v>
      </c>
      <c r="C61" s="27">
        <v>0.5</v>
      </c>
      <c r="D61" s="27">
        <v>87000</v>
      </c>
      <c r="E61" s="27">
        <f t="shared" ref="E61" si="9">+D61*C61</f>
        <v>43500</v>
      </c>
    </row>
    <row r="62" spans="1:5" s="39" customFormat="1" ht="18.75" customHeight="1" x14ac:dyDescent="0.25">
      <c r="A62" s="41"/>
      <c r="B62" s="42" t="s">
        <v>101</v>
      </c>
      <c r="C62" s="37">
        <f>SUM(C61:C61)</f>
        <v>0.5</v>
      </c>
      <c r="D62" s="37"/>
      <c r="E62" s="37"/>
    </row>
    <row r="63" spans="1:5" s="39" customFormat="1" ht="18.75" customHeight="1" x14ac:dyDescent="0.25">
      <c r="A63" s="41"/>
      <c r="B63" s="42"/>
      <c r="C63" s="37"/>
      <c r="D63" s="37"/>
      <c r="E63" s="37"/>
    </row>
    <row r="64" spans="1:5" s="44" customFormat="1" ht="18" customHeight="1" x14ac:dyDescent="0.25">
      <c r="A64" s="67" t="s">
        <v>4</v>
      </c>
      <c r="B64" s="68"/>
      <c r="C64" s="43">
        <f>+C27+C36+C44+C51+C59+C62</f>
        <v>43.98</v>
      </c>
      <c r="D64" s="43">
        <f>SUM(D8:D61)</f>
        <v>3783000</v>
      </c>
      <c r="E64" s="43">
        <f>SUM(E8:E61)</f>
        <v>3853010</v>
      </c>
    </row>
  </sheetData>
  <mergeCells count="9">
    <mergeCell ref="A64:B64"/>
    <mergeCell ref="D1:E1"/>
    <mergeCell ref="A2:E2"/>
    <mergeCell ref="A3:E3"/>
    <mergeCell ref="A5:A6"/>
    <mergeCell ref="B5:B6"/>
    <mergeCell ref="C5:C6"/>
    <mergeCell ref="D5:D6"/>
    <mergeCell ref="E5:E6"/>
  </mergeCells>
  <pageMargins left="0.42" right="0.22" top="0.22" bottom="0.16" header="0.22" footer="0.16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E62"/>
  <sheetViews>
    <sheetView topLeftCell="A55" workbookViewId="0">
      <selection activeCell="C12" sqref="C12"/>
    </sheetView>
  </sheetViews>
  <sheetFormatPr defaultRowHeight="15" x14ac:dyDescent="0.25"/>
  <cols>
    <col min="1" max="1" width="5" style="32" customWidth="1"/>
    <col min="2" max="2" width="32.5703125" style="32" customWidth="1"/>
    <col min="3" max="3" width="19.42578125" style="32" customWidth="1"/>
    <col min="4" max="4" width="16" style="32" customWidth="1"/>
    <col min="5" max="5" width="23.7109375" style="32" customWidth="1"/>
    <col min="6" max="6" width="11.5703125" style="32" customWidth="1"/>
    <col min="7" max="16384" width="9.140625" style="32"/>
  </cols>
  <sheetData>
    <row r="1" spans="1:5" ht="72" customHeight="1" x14ac:dyDescent="0.3">
      <c r="A1" s="31"/>
      <c r="B1" s="31"/>
      <c r="C1" s="31"/>
      <c r="D1" s="69" t="s">
        <v>30</v>
      </c>
      <c r="E1" s="70"/>
    </row>
    <row r="2" spans="1:5" ht="20.25" x14ac:dyDescent="0.25">
      <c r="A2" s="71" t="s">
        <v>23</v>
      </c>
      <c r="B2" s="71"/>
      <c r="C2" s="71"/>
      <c r="D2" s="71"/>
      <c r="E2" s="71"/>
    </row>
    <row r="3" spans="1:5" ht="36" customHeight="1" x14ac:dyDescent="0.25">
      <c r="A3" s="72" t="s">
        <v>27</v>
      </c>
      <c r="B3" s="72"/>
      <c r="C3" s="72"/>
      <c r="D3" s="72"/>
      <c r="E3" s="72"/>
    </row>
    <row r="4" spans="1:5" ht="36" customHeight="1" x14ac:dyDescent="0.25">
      <c r="A4" s="33"/>
      <c r="B4" s="47"/>
      <c r="C4" s="33"/>
      <c r="D4" s="33"/>
      <c r="E4" s="33" t="s">
        <v>66</v>
      </c>
    </row>
    <row r="5" spans="1:5" s="56" customFormat="1" ht="81.75" customHeight="1" x14ac:dyDescent="0.25">
      <c r="A5" s="25" t="s">
        <v>0</v>
      </c>
      <c r="B5" s="26" t="s">
        <v>21</v>
      </c>
      <c r="C5" s="25" t="s">
        <v>13</v>
      </c>
      <c r="D5" s="25" t="s">
        <v>20</v>
      </c>
      <c r="E5" s="25" t="s">
        <v>22</v>
      </c>
    </row>
    <row r="6" spans="1:5" s="56" customFormat="1" ht="16.5" x14ac:dyDescent="0.25">
      <c r="A6" s="1">
        <v>1</v>
      </c>
      <c r="B6" s="1">
        <v>2</v>
      </c>
      <c r="C6" s="1">
        <v>3</v>
      </c>
      <c r="D6" s="1">
        <v>4</v>
      </c>
      <c r="E6" s="1">
        <v>5</v>
      </c>
    </row>
    <row r="7" spans="1:5" s="29" customFormat="1" ht="15" customHeight="1" x14ac:dyDescent="0.25">
      <c r="A7" s="27">
        <v>1</v>
      </c>
      <c r="B7" s="28" t="s">
        <v>1</v>
      </c>
      <c r="C7" s="27">
        <v>1</v>
      </c>
      <c r="D7" s="27">
        <v>155000</v>
      </c>
      <c r="E7" s="27">
        <f>+D7*C7</f>
        <v>155000</v>
      </c>
    </row>
    <row r="8" spans="1:5" s="29" customFormat="1" ht="17.25" x14ac:dyDescent="0.25">
      <c r="A8" s="27">
        <v>2</v>
      </c>
      <c r="B8" s="28" t="s">
        <v>3</v>
      </c>
      <c r="C8" s="27">
        <v>1</v>
      </c>
      <c r="D8" s="27">
        <v>95000</v>
      </c>
      <c r="E8" s="27">
        <f>+D8*C8</f>
        <v>95000</v>
      </c>
    </row>
    <row r="9" spans="1:5" s="29" customFormat="1" ht="17.25" x14ac:dyDescent="0.25">
      <c r="A9" s="27">
        <v>3</v>
      </c>
      <c r="B9" s="28" t="s">
        <v>8</v>
      </c>
      <c r="C9" s="27">
        <v>1</v>
      </c>
      <c r="D9" s="27">
        <v>83000</v>
      </c>
      <c r="E9" s="27">
        <f>+D9*C9</f>
        <v>83000</v>
      </c>
    </row>
    <row r="10" spans="1:5" s="36" customFormat="1" ht="17.25" x14ac:dyDescent="0.25">
      <c r="A10" s="34"/>
      <c r="B10" s="35" t="s">
        <v>31</v>
      </c>
      <c r="C10" s="34"/>
      <c r="D10" s="34"/>
      <c r="E10" s="34"/>
    </row>
    <row r="11" spans="1:5" s="29" customFormat="1" ht="34.5" x14ac:dyDescent="0.25">
      <c r="A11" s="27">
        <v>4</v>
      </c>
      <c r="B11" s="28" t="s">
        <v>5</v>
      </c>
      <c r="C11" s="27">
        <v>1</v>
      </c>
      <c r="D11" s="27">
        <v>110000</v>
      </c>
      <c r="E11" s="27">
        <f>+D11*C11</f>
        <v>110000</v>
      </c>
    </row>
    <row r="12" spans="1:5" s="29" customFormat="1" ht="17.25" x14ac:dyDescent="0.25">
      <c r="A12" s="27">
        <v>5</v>
      </c>
      <c r="B12" s="30" t="s">
        <v>17</v>
      </c>
      <c r="C12" s="27">
        <v>5.625</v>
      </c>
      <c r="D12" s="27">
        <v>87000</v>
      </c>
      <c r="E12" s="27">
        <f t="shared" ref="E12" si="0">+D12*C12</f>
        <v>489375</v>
      </c>
    </row>
    <row r="13" spans="1:5" s="29" customFormat="1" ht="17.25" x14ac:dyDescent="0.25">
      <c r="A13" s="27">
        <v>6</v>
      </c>
      <c r="B13" s="30" t="s">
        <v>50</v>
      </c>
      <c r="C13" s="27">
        <v>0.75</v>
      </c>
      <c r="D13" s="27">
        <v>87000</v>
      </c>
      <c r="E13" s="27">
        <f>+D13*C13</f>
        <v>65250</v>
      </c>
    </row>
    <row r="14" spans="1:5" s="29" customFormat="1" ht="17.25" x14ac:dyDescent="0.25">
      <c r="A14" s="27">
        <v>7</v>
      </c>
      <c r="B14" s="30" t="s">
        <v>54</v>
      </c>
      <c r="C14" s="27">
        <v>1</v>
      </c>
      <c r="D14" s="27">
        <v>87000</v>
      </c>
      <c r="E14" s="27">
        <f>+D14*C14</f>
        <v>87000</v>
      </c>
    </row>
    <row r="15" spans="1:5" s="29" customFormat="1" ht="17.25" x14ac:dyDescent="0.25">
      <c r="A15" s="27">
        <v>8</v>
      </c>
      <c r="B15" s="28" t="s">
        <v>9</v>
      </c>
      <c r="C15" s="27">
        <v>1</v>
      </c>
      <c r="D15" s="27">
        <v>83000</v>
      </c>
      <c r="E15" s="27">
        <f t="shared" ref="E15:E17" si="1">+D15*C15</f>
        <v>83000</v>
      </c>
    </row>
    <row r="16" spans="1:5" s="29" customFormat="1" ht="17.25" x14ac:dyDescent="0.25">
      <c r="A16" s="27">
        <v>9</v>
      </c>
      <c r="B16" s="28" t="s">
        <v>10</v>
      </c>
      <c r="C16" s="27">
        <v>1</v>
      </c>
      <c r="D16" s="27">
        <v>80000</v>
      </c>
      <c r="E16" s="27">
        <f t="shared" si="1"/>
        <v>80000</v>
      </c>
    </row>
    <row r="17" spans="1:5" s="29" customFormat="1" ht="17.25" x14ac:dyDescent="0.25">
      <c r="A17" s="27">
        <v>10</v>
      </c>
      <c r="B17" s="30" t="s">
        <v>18</v>
      </c>
      <c r="C17" s="27">
        <v>4</v>
      </c>
      <c r="D17" s="27">
        <v>85000</v>
      </c>
      <c r="E17" s="27">
        <f t="shared" si="1"/>
        <v>340000</v>
      </c>
    </row>
    <row r="18" spans="1:5" s="29" customFormat="1" ht="17.25" x14ac:dyDescent="0.25">
      <c r="A18" s="27">
        <v>11</v>
      </c>
      <c r="B18" s="30" t="s">
        <v>16</v>
      </c>
      <c r="C18" s="27">
        <v>1.25</v>
      </c>
      <c r="D18" s="27">
        <v>87000</v>
      </c>
      <c r="E18" s="27">
        <f>+D18*C18</f>
        <v>108750</v>
      </c>
    </row>
    <row r="19" spans="1:5" s="29" customFormat="1" ht="17.25" x14ac:dyDescent="0.25">
      <c r="A19" s="27">
        <v>12</v>
      </c>
      <c r="B19" s="30" t="s">
        <v>19</v>
      </c>
      <c r="C19" s="27">
        <v>1</v>
      </c>
      <c r="D19" s="27">
        <v>87000</v>
      </c>
      <c r="E19" s="27">
        <f>+D19*C19</f>
        <v>87000</v>
      </c>
    </row>
    <row r="20" spans="1:5" s="29" customFormat="1" ht="17.25" x14ac:dyDescent="0.25">
      <c r="A20" s="27">
        <v>13</v>
      </c>
      <c r="B20" s="30" t="s">
        <v>24</v>
      </c>
      <c r="C20" s="27">
        <v>1</v>
      </c>
      <c r="D20" s="27">
        <v>78000</v>
      </c>
      <c r="E20" s="27">
        <f>+D20*C20</f>
        <v>78000</v>
      </c>
    </row>
    <row r="21" spans="1:5" s="29" customFormat="1" ht="17.25" x14ac:dyDescent="0.25">
      <c r="A21" s="27">
        <v>14</v>
      </c>
      <c r="B21" s="28" t="s">
        <v>7</v>
      </c>
      <c r="C21" s="27">
        <v>1</v>
      </c>
      <c r="D21" s="27">
        <v>80000</v>
      </c>
      <c r="E21" s="27">
        <f>+D21*C21</f>
        <v>80000</v>
      </c>
    </row>
    <row r="22" spans="1:5" s="29" customFormat="1" ht="17.25" x14ac:dyDescent="0.25">
      <c r="A22" s="27">
        <v>15</v>
      </c>
      <c r="B22" s="28" t="s">
        <v>6</v>
      </c>
      <c r="C22" s="27">
        <v>1</v>
      </c>
      <c r="D22" s="27">
        <v>83000</v>
      </c>
      <c r="E22" s="27">
        <f>+D22*C22</f>
        <v>83000</v>
      </c>
    </row>
    <row r="23" spans="1:5" s="29" customFormat="1" ht="17.25" x14ac:dyDescent="0.25">
      <c r="A23" s="27">
        <v>16</v>
      </c>
      <c r="B23" s="28" t="s">
        <v>14</v>
      </c>
      <c r="C23" s="27">
        <v>1</v>
      </c>
      <c r="D23" s="27">
        <v>78000</v>
      </c>
      <c r="E23" s="27">
        <f t="shared" ref="E23:E24" si="2">+D23*C23</f>
        <v>78000</v>
      </c>
    </row>
    <row r="24" spans="1:5" s="29" customFormat="1" ht="17.25" x14ac:dyDescent="0.25">
      <c r="A24" s="27">
        <v>17</v>
      </c>
      <c r="B24" s="30" t="s">
        <v>12</v>
      </c>
      <c r="C24" s="27">
        <v>0.25</v>
      </c>
      <c r="D24" s="27">
        <v>78000</v>
      </c>
      <c r="E24" s="27">
        <f t="shared" si="2"/>
        <v>19500</v>
      </c>
    </row>
    <row r="25" spans="1:5" s="29" customFormat="1" ht="17.25" x14ac:dyDescent="0.25">
      <c r="A25" s="27">
        <v>18</v>
      </c>
      <c r="B25" s="30" t="s">
        <v>15</v>
      </c>
      <c r="C25" s="27">
        <v>1</v>
      </c>
      <c r="D25" s="27">
        <v>78000</v>
      </c>
      <c r="E25" s="27">
        <f>+D25*C25</f>
        <v>78000</v>
      </c>
    </row>
    <row r="26" spans="1:5" s="29" customFormat="1" ht="17.25" x14ac:dyDescent="0.25">
      <c r="A26" s="27">
        <v>19</v>
      </c>
      <c r="B26" s="30" t="s">
        <v>2</v>
      </c>
      <c r="C26" s="27">
        <v>1</v>
      </c>
      <c r="D26" s="27">
        <v>78000</v>
      </c>
      <c r="E26" s="27">
        <f>+D26*C26</f>
        <v>78000</v>
      </c>
    </row>
    <row r="27" spans="1:5" s="39" customFormat="1" ht="17.25" x14ac:dyDescent="0.25">
      <c r="A27" s="37"/>
      <c r="B27" s="38" t="s">
        <v>32</v>
      </c>
      <c r="C27" s="37">
        <f>SUM(C7:C26)</f>
        <v>25.875</v>
      </c>
      <c r="D27" s="37"/>
      <c r="E27" s="37"/>
    </row>
    <row r="28" spans="1:5" s="36" customFormat="1" ht="34.5" x14ac:dyDescent="0.25">
      <c r="A28" s="34"/>
      <c r="B28" s="40" t="s">
        <v>51</v>
      </c>
      <c r="C28" s="34"/>
      <c r="D28" s="34"/>
      <c r="E28" s="34"/>
    </row>
    <row r="29" spans="1:5" s="29" customFormat="1" ht="34.5" x14ac:dyDescent="0.25">
      <c r="A29" s="27">
        <v>20</v>
      </c>
      <c r="B29" s="28" t="s">
        <v>5</v>
      </c>
      <c r="C29" s="27">
        <v>0.5</v>
      </c>
      <c r="D29" s="27">
        <v>110000</v>
      </c>
      <c r="E29" s="27">
        <f>+D29*C29</f>
        <v>55000</v>
      </c>
    </row>
    <row r="30" spans="1:5" s="29" customFormat="1" ht="17.25" x14ac:dyDescent="0.25">
      <c r="A30" s="27">
        <v>21</v>
      </c>
      <c r="B30" s="30" t="s">
        <v>17</v>
      </c>
      <c r="C30" s="27">
        <v>1.1200000000000001</v>
      </c>
      <c r="D30" s="27">
        <v>87000</v>
      </c>
      <c r="E30" s="27">
        <f t="shared" ref="E30:E32" si="3">+D30*C30</f>
        <v>97440.000000000015</v>
      </c>
    </row>
    <row r="31" spans="1:5" s="29" customFormat="1" ht="17.25" x14ac:dyDescent="0.25">
      <c r="A31" s="27">
        <v>22</v>
      </c>
      <c r="B31" s="28" t="s">
        <v>9</v>
      </c>
      <c r="C31" s="27">
        <v>0.75</v>
      </c>
      <c r="D31" s="27">
        <v>83000</v>
      </c>
      <c r="E31" s="27">
        <f t="shared" si="3"/>
        <v>62250</v>
      </c>
    </row>
    <row r="32" spans="1:5" s="29" customFormat="1" ht="17.25" x14ac:dyDescent="0.25">
      <c r="A32" s="27">
        <v>23</v>
      </c>
      <c r="B32" s="30" t="s">
        <v>18</v>
      </c>
      <c r="C32" s="27">
        <v>1</v>
      </c>
      <c r="D32" s="27">
        <v>85000</v>
      </c>
      <c r="E32" s="27">
        <f t="shared" si="3"/>
        <v>85000</v>
      </c>
    </row>
    <row r="33" spans="1:5" s="29" customFormat="1" ht="17.25" x14ac:dyDescent="0.25">
      <c r="A33" s="27">
        <v>24</v>
      </c>
      <c r="B33" s="28" t="s">
        <v>6</v>
      </c>
      <c r="C33" s="27">
        <v>0.5</v>
      </c>
      <c r="D33" s="27">
        <v>83000</v>
      </c>
      <c r="E33" s="27">
        <f>+D33*C33</f>
        <v>41500</v>
      </c>
    </row>
    <row r="34" spans="1:5" s="29" customFormat="1" ht="17.25" x14ac:dyDescent="0.25">
      <c r="A34" s="27">
        <v>25</v>
      </c>
      <c r="B34" s="30" t="s">
        <v>15</v>
      </c>
      <c r="C34" s="27">
        <v>1</v>
      </c>
      <c r="D34" s="27">
        <v>78000</v>
      </c>
      <c r="E34" s="27">
        <f>+D34*C34</f>
        <v>78000</v>
      </c>
    </row>
    <row r="35" spans="1:5" s="29" customFormat="1" ht="17.25" x14ac:dyDescent="0.25">
      <c r="A35" s="27">
        <v>26</v>
      </c>
      <c r="B35" s="28" t="s">
        <v>11</v>
      </c>
      <c r="C35" s="27">
        <v>1</v>
      </c>
      <c r="D35" s="27">
        <v>78000</v>
      </c>
      <c r="E35" s="27">
        <f t="shared" ref="E35" si="4">+D35*C35</f>
        <v>78000</v>
      </c>
    </row>
    <row r="36" spans="1:5" s="29" customFormat="1" ht="17.25" x14ac:dyDescent="0.25">
      <c r="A36" s="27">
        <v>27</v>
      </c>
      <c r="B36" s="30" t="s">
        <v>24</v>
      </c>
      <c r="C36" s="27">
        <v>1</v>
      </c>
      <c r="D36" s="27">
        <v>78000</v>
      </c>
      <c r="E36" s="27">
        <f>+D36*C36</f>
        <v>78000</v>
      </c>
    </row>
    <row r="37" spans="1:5" s="39" customFormat="1" ht="17.25" x14ac:dyDescent="0.25">
      <c r="A37" s="37"/>
      <c r="B37" s="38" t="s">
        <v>52</v>
      </c>
      <c r="C37" s="37">
        <f>SUM(C29:C36)</f>
        <v>6.87</v>
      </c>
      <c r="D37" s="37"/>
      <c r="E37" s="37"/>
    </row>
    <row r="38" spans="1:5" s="36" customFormat="1" ht="17.25" x14ac:dyDescent="0.25">
      <c r="A38" s="34"/>
      <c r="B38" s="40" t="s">
        <v>53</v>
      </c>
      <c r="C38" s="34"/>
      <c r="D38" s="34"/>
      <c r="E38" s="34"/>
    </row>
    <row r="39" spans="1:5" s="29" customFormat="1" ht="34.5" x14ac:dyDescent="0.25">
      <c r="A39" s="27">
        <v>28</v>
      </c>
      <c r="B39" s="28" t="s">
        <v>5</v>
      </c>
      <c r="C39" s="27">
        <v>0.5</v>
      </c>
      <c r="D39" s="27">
        <v>110000</v>
      </c>
      <c r="E39" s="27">
        <f>+D39*C39</f>
        <v>55000</v>
      </c>
    </row>
    <row r="40" spans="1:5" s="29" customFormat="1" ht="17.25" x14ac:dyDescent="0.25">
      <c r="A40" s="27">
        <v>29</v>
      </c>
      <c r="B40" s="30" t="s">
        <v>17</v>
      </c>
      <c r="C40" s="27">
        <v>1.1200000000000001</v>
      </c>
      <c r="D40" s="27">
        <v>87000</v>
      </c>
      <c r="E40" s="27">
        <f t="shared" ref="E40:E42" si="5">+D40*C40</f>
        <v>97440.000000000015</v>
      </c>
    </row>
    <row r="41" spans="1:5" s="29" customFormat="1" ht="17.25" x14ac:dyDescent="0.25">
      <c r="A41" s="27">
        <v>30</v>
      </c>
      <c r="B41" s="28" t="s">
        <v>9</v>
      </c>
      <c r="C41" s="27">
        <v>0.75</v>
      </c>
      <c r="D41" s="27">
        <v>83000</v>
      </c>
      <c r="E41" s="27">
        <f t="shared" si="5"/>
        <v>62250</v>
      </c>
    </row>
    <row r="42" spans="1:5" s="29" customFormat="1" ht="17.25" x14ac:dyDescent="0.25">
      <c r="A42" s="27">
        <v>31</v>
      </c>
      <c r="B42" s="30" t="s">
        <v>18</v>
      </c>
      <c r="C42" s="27">
        <v>1</v>
      </c>
      <c r="D42" s="27">
        <v>85000</v>
      </c>
      <c r="E42" s="27">
        <f t="shared" si="5"/>
        <v>85000</v>
      </c>
    </row>
    <row r="43" spans="1:5" s="29" customFormat="1" ht="17.25" x14ac:dyDescent="0.25">
      <c r="A43" s="27">
        <v>32</v>
      </c>
      <c r="B43" s="28" t="s">
        <v>6</v>
      </c>
      <c r="C43" s="27">
        <v>0.5</v>
      </c>
      <c r="D43" s="27">
        <v>83000</v>
      </c>
      <c r="E43" s="27">
        <f>+D43*C43</f>
        <v>41500</v>
      </c>
    </row>
    <row r="44" spans="1:5" s="39" customFormat="1" ht="18.75" customHeight="1" x14ac:dyDescent="0.25">
      <c r="A44" s="41"/>
      <c r="B44" s="42" t="s">
        <v>55</v>
      </c>
      <c r="C44" s="37">
        <f>SUM(C39:C43)</f>
        <v>3.87</v>
      </c>
      <c r="D44" s="37"/>
      <c r="E44" s="37"/>
    </row>
    <row r="45" spans="1:5" s="36" customFormat="1" ht="34.5" x14ac:dyDescent="0.25">
      <c r="A45" s="34"/>
      <c r="B45" s="40" t="s">
        <v>56</v>
      </c>
      <c r="C45" s="34"/>
      <c r="D45" s="34"/>
      <c r="E45" s="34"/>
    </row>
    <row r="46" spans="1:5" s="29" customFormat="1" ht="17.25" x14ac:dyDescent="0.25">
      <c r="A46" s="27">
        <v>33</v>
      </c>
      <c r="B46" s="30" t="s">
        <v>17</v>
      </c>
      <c r="C46" s="27">
        <v>1.1200000000000001</v>
      </c>
      <c r="D46" s="27">
        <v>87000</v>
      </c>
      <c r="E46" s="27">
        <f t="shared" ref="E46:E48" si="6">+D46*C46</f>
        <v>97440.000000000015</v>
      </c>
    </row>
    <row r="47" spans="1:5" s="29" customFormat="1" ht="17.25" x14ac:dyDescent="0.25">
      <c r="A47" s="27">
        <v>34</v>
      </c>
      <c r="B47" s="28" t="s">
        <v>9</v>
      </c>
      <c r="C47" s="27">
        <v>0.5</v>
      </c>
      <c r="D47" s="27">
        <v>83000</v>
      </c>
      <c r="E47" s="27">
        <f t="shared" si="6"/>
        <v>41500</v>
      </c>
    </row>
    <row r="48" spans="1:5" s="29" customFormat="1" ht="17.25" x14ac:dyDescent="0.25">
      <c r="A48" s="27">
        <v>35</v>
      </c>
      <c r="B48" s="30" t="s">
        <v>18</v>
      </c>
      <c r="C48" s="27">
        <v>1</v>
      </c>
      <c r="D48" s="27">
        <v>85000</v>
      </c>
      <c r="E48" s="27">
        <f t="shared" si="6"/>
        <v>85000</v>
      </c>
    </row>
    <row r="49" spans="1:5" s="39" customFormat="1" ht="18.75" customHeight="1" x14ac:dyDescent="0.25">
      <c r="A49" s="41"/>
      <c r="B49" s="42" t="s">
        <v>65</v>
      </c>
      <c r="C49" s="37">
        <f>SUM(C46:C48)</f>
        <v>2.62</v>
      </c>
      <c r="D49" s="37"/>
      <c r="E49" s="37"/>
    </row>
    <row r="50" spans="1:5" s="36" customFormat="1" ht="34.5" x14ac:dyDescent="0.25">
      <c r="A50" s="34"/>
      <c r="B50" s="40" t="s">
        <v>57</v>
      </c>
      <c r="C50" s="34"/>
      <c r="D50" s="34"/>
      <c r="E50" s="34"/>
    </row>
    <row r="51" spans="1:5" s="29" customFormat="1" ht="17.25" x14ac:dyDescent="0.25">
      <c r="A51" s="27">
        <v>36</v>
      </c>
      <c r="B51" s="30" t="s">
        <v>17</v>
      </c>
      <c r="C51" s="27">
        <v>0.5</v>
      </c>
      <c r="D51" s="27">
        <v>87000</v>
      </c>
      <c r="E51" s="27">
        <f t="shared" ref="E51" si="7">+D51*C51</f>
        <v>43500</v>
      </c>
    </row>
    <row r="52" spans="1:5" s="39" customFormat="1" ht="18.75" customHeight="1" x14ac:dyDescent="0.25">
      <c r="A52" s="41"/>
      <c r="B52" s="42" t="s">
        <v>58</v>
      </c>
      <c r="C52" s="37">
        <f>SUM(C51:C51)</f>
        <v>0.5</v>
      </c>
      <c r="D52" s="37"/>
      <c r="E52" s="37"/>
    </row>
    <row r="53" spans="1:5" s="36" customFormat="1" ht="34.5" x14ac:dyDescent="0.25">
      <c r="A53" s="34"/>
      <c r="B53" s="40" t="s">
        <v>59</v>
      </c>
      <c r="C53" s="34"/>
      <c r="D53" s="34"/>
      <c r="E53" s="34"/>
    </row>
    <row r="54" spans="1:5" s="29" customFormat="1" ht="17.25" x14ac:dyDescent="0.25">
      <c r="A54" s="27">
        <v>37</v>
      </c>
      <c r="B54" s="30" t="s">
        <v>17</v>
      </c>
      <c r="C54" s="27">
        <v>0.5</v>
      </c>
      <c r="D54" s="27">
        <v>87000</v>
      </c>
      <c r="E54" s="27">
        <f t="shared" ref="E54" si="8">+D54*C54</f>
        <v>43500</v>
      </c>
    </row>
    <row r="55" spans="1:5" s="39" customFormat="1" ht="18.75" customHeight="1" x14ac:dyDescent="0.25">
      <c r="A55" s="41"/>
      <c r="B55" s="42" t="s">
        <v>60</v>
      </c>
      <c r="C55" s="37">
        <f>SUM(C54:C54)</f>
        <v>0.5</v>
      </c>
      <c r="D55" s="37"/>
      <c r="E55" s="37"/>
    </row>
    <row r="56" spans="1:5" s="36" customFormat="1" ht="34.5" x14ac:dyDescent="0.25">
      <c r="A56" s="34"/>
      <c r="B56" s="40" t="s">
        <v>61</v>
      </c>
      <c r="C56" s="34"/>
      <c r="D56" s="34"/>
      <c r="E56" s="34"/>
    </row>
    <row r="57" spans="1:5" s="29" customFormat="1" ht="17.25" x14ac:dyDescent="0.25">
      <c r="A57" s="27">
        <v>38</v>
      </c>
      <c r="B57" s="30" t="s">
        <v>17</v>
      </c>
      <c r="C57" s="27">
        <v>0.5</v>
      </c>
      <c r="D57" s="27">
        <v>87000</v>
      </c>
      <c r="E57" s="27">
        <f t="shared" ref="E57" si="9">+D57*C57</f>
        <v>43500</v>
      </c>
    </row>
    <row r="58" spans="1:5" s="39" customFormat="1" ht="18.75" customHeight="1" x14ac:dyDescent="0.25">
      <c r="A58" s="41"/>
      <c r="B58" s="42" t="s">
        <v>62</v>
      </c>
      <c r="C58" s="37">
        <f>SUM(C57:C57)</f>
        <v>0.5</v>
      </c>
      <c r="D58" s="37"/>
      <c r="E58" s="37"/>
    </row>
    <row r="59" spans="1:5" s="36" customFormat="1" ht="34.5" x14ac:dyDescent="0.25">
      <c r="A59" s="34"/>
      <c r="B59" s="40" t="s">
        <v>63</v>
      </c>
      <c r="C59" s="34"/>
      <c r="D59" s="34"/>
      <c r="E59" s="34"/>
    </row>
    <row r="60" spans="1:5" s="29" customFormat="1" ht="17.25" x14ac:dyDescent="0.25">
      <c r="A60" s="27">
        <v>39</v>
      </c>
      <c r="B60" s="30" t="s">
        <v>17</v>
      </c>
      <c r="C60" s="27">
        <v>0.5</v>
      </c>
      <c r="D60" s="27">
        <v>87000</v>
      </c>
      <c r="E60" s="27">
        <f t="shared" ref="E60" si="10">+D60*C60</f>
        <v>43500</v>
      </c>
    </row>
    <row r="61" spans="1:5" s="39" customFormat="1" ht="18.75" customHeight="1" x14ac:dyDescent="0.25">
      <c r="A61" s="41"/>
      <c r="B61" s="42" t="s">
        <v>64</v>
      </c>
      <c r="C61" s="37">
        <f>SUM(C60:C60)</f>
        <v>0.5</v>
      </c>
      <c r="D61" s="37"/>
      <c r="E61" s="37"/>
    </row>
    <row r="62" spans="1:5" s="44" customFormat="1" ht="18" customHeight="1" x14ac:dyDescent="0.25">
      <c r="A62" s="67" t="s">
        <v>4</v>
      </c>
      <c r="B62" s="68"/>
      <c r="C62" s="43">
        <f>+C27+C37+C44+C49+C52+C55+C58+C61</f>
        <v>41.234999999999992</v>
      </c>
      <c r="D62" s="43">
        <f>SUM(D7:D60)</f>
        <v>3412000</v>
      </c>
      <c r="E62" s="43">
        <f>SUM(E7:E60)</f>
        <v>3592195</v>
      </c>
    </row>
  </sheetData>
  <mergeCells count="4">
    <mergeCell ref="A62:B62"/>
    <mergeCell ref="D1:E1"/>
    <mergeCell ref="A2:E2"/>
    <mergeCell ref="A3:E3"/>
  </mergeCells>
  <pageMargins left="0.4" right="0.22" top="0.28999999999999998" bottom="0.31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E50"/>
  <sheetViews>
    <sheetView topLeftCell="A43" workbookViewId="0">
      <selection activeCell="E57" sqref="E57"/>
    </sheetView>
  </sheetViews>
  <sheetFormatPr defaultRowHeight="15.75" x14ac:dyDescent="0.25"/>
  <cols>
    <col min="1" max="1" width="5.7109375" style="29" customWidth="1"/>
    <col min="2" max="2" width="31" style="29" customWidth="1"/>
    <col min="3" max="3" width="18.5703125" style="29" customWidth="1"/>
    <col min="4" max="4" width="15.85546875" style="29" customWidth="1"/>
    <col min="5" max="5" width="24" style="29" customWidth="1"/>
    <col min="6" max="6" width="12.7109375" style="29" customWidth="1"/>
    <col min="7" max="8" width="9.140625" style="29" customWidth="1"/>
    <col min="9" max="9" width="11.85546875" style="29" customWidth="1"/>
    <col min="10" max="16384" width="9.140625" style="29"/>
  </cols>
  <sheetData>
    <row r="1" spans="1:5" ht="72" customHeight="1" x14ac:dyDescent="0.3">
      <c r="A1" s="49"/>
      <c r="B1" s="49"/>
      <c r="C1" s="49"/>
      <c r="D1" s="77" t="s">
        <v>48</v>
      </c>
      <c r="E1" s="78"/>
    </row>
    <row r="2" spans="1:5" ht="17.25" x14ac:dyDescent="0.25">
      <c r="A2" s="72" t="s">
        <v>23</v>
      </c>
      <c r="B2" s="72"/>
      <c r="C2" s="72"/>
      <c r="D2" s="72"/>
      <c r="E2" s="72"/>
    </row>
    <row r="3" spans="1:5" s="50" customFormat="1" ht="33" customHeight="1" x14ac:dyDescent="0.25">
      <c r="A3" s="72" t="s">
        <v>28</v>
      </c>
      <c r="B3" s="72"/>
      <c r="C3" s="72"/>
      <c r="D3" s="72"/>
      <c r="E3" s="72"/>
    </row>
    <row r="4" spans="1:5" ht="29.25" customHeight="1" x14ac:dyDescent="0.25">
      <c r="A4" s="47"/>
      <c r="B4" s="47"/>
      <c r="C4" s="47"/>
      <c r="D4" s="47"/>
      <c r="E4" s="33" t="s">
        <v>47</v>
      </c>
    </row>
    <row r="5" spans="1:5" ht="63" customHeight="1" x14ac:dyDescent="0.25">
      <c r="A5" s="51" t="s">
        <v>0</v>
      </c>
      <c r="B5" s="51" t="s">
        <v>21</v>
      </c>
      <c r="C5" s="51" t="s">
        <v>13</v>
      </c>
      <c r="D5" s="51" t="s">
        <v>20</v>
      </c>
      <c r="E5" s="52" t="s">
        <v>22</v>
      </c>
    </row>
    <row r="6" spans="1:5" ht="17.25" x14ac:dyDescent="0.25">
      <c r="A6" s="53">
        <v>1</v>
      </c>
      <c r="B6" s="53">
        <v>2</v>
      </c>
      <c r="C6" s="54">
        <v>3</v>
      </c>
      <c r="D6" s="53">
        <v>4</v>
      </c>
      <c r="E6" s="53">
        <v>5</v>
      </c>
    </row>
    <row r="7" spans="1:5" ht="15" customHeight="1" x14ac:dyDescent="0.25">
      <c r="A7" s="27">
        <v>1</v>
      </c>
      <c r="B7" s="28" t="s">
        <v>1</v>
      </c>
      <c r="C7" s="27">
        <v>1</v>
      </c>
      <c r="D7" s="27">
        <v>155000</v>
      </c>
      <c r="E7" s="27">
        <f>+D7*C7</f>
        <v>155000</v>
      </c>
    </row>
    <row r="8" spans="1:5" ht="17.25" x14ac:dyDescent="0.25">
      <c r="A8" s="27">
        <v>2</v>
      </c>
      <c r="B8" s="28" t="s">
        <v>3</v>
      </c>
      <c r="C8" s="27">
        <v>1</v>
      </c>
      <c r="D8" s="27">
        <v>95000</v>
      </c>
      <c r="E8" s="27">
        <f t="shared" ref="E8:E9" si="0">+D8*C8</f>
        <v>95000</v>
      </c>
    </row>
    <row r="9" spans="1:5" ht="17.25" x14ac:dyDescent="0.25">
      <c r="A9" s="27">
        <v>3</v>
      </c>
      <c r="B9" s="28" t="s">
        <v>8</v>
      </c>
      <c r="C9" s="27">
        <v>1</v>
      </c>
      <c r="D9" s="27">
        <v>83000</v>
      </c>
      <c r="E9" s="27">
        <f t="shared" si="0"/>
        <v>83000</v>
      </c>
    </row>
    <row r="10" spans="1:5" s="36" customFormat="1" ht="17.25" x14ac:dyDescent="0.25">
      <c r="A10" s="34"/>
      <c r="B10" s="35" t="s">
        <v>42</v>
      </c>
      <c r="C10" s="34"/>
      <c r="D10" s="34"/>
      <c r="E10" s="34"/>
    </row>
    <row r="11" spans="1:5" ht="34.5" x14ac:dyDescent="0.25">
      <c r="A11" s="27">
        <v>4</v>
      </c>
      <c r="B11" s="28" t="s">
        <v>5</v>
      </c>
      <c r="C11" s="27">
        <v>0.5</v>
      </c>
      <c r="D11" s="27">
        <v>110000</v>
      </c>
      <c r="E11" s="27">
        <f>+D11*C11</f>
        <v>55000</v>
      </c>
    </row>
    <row r="12" spans="1:5" ht="17.25" x14ac:dyDescent="0.25">
      <c r="A12" s="27">
        <v>5</v>
      </c>
      <c r="B12" s="30" t="s">
        <v>17</v>
      </c>
      <c r="C12" s="27">
        <v>5</v>
      </c>
      <c r="D12" s="27">
        <v>87000</v>
      </c>
      <c r="E12" s="27">
        <f t="shared" ref="E12:E26" si="1">+D12*C12</f>
        <v>435000</v>
      </c>
    </row>
    <row r="13" spans="1:5" ht="17.25" x14ac:dyDescent="0.25">
      <c r="A13" s="27">
        <v>6</v>
      </c>
      <c r="B13" s="30" t="s">
        <v>43</v>
      </c>
      <c r="C13" s="27">
        <v>0.75</v>
      </c>
      <c r="D13" s="27">
        <v>87000</v>
      </c>
      <c r="E13" s="27">
        <f t="shared" si="1"/>
        <v>65250</v>
      </c>
    </row>
    <row r="14" spans="1:5" ht="17.25" x14ac:dyDescent="0.25">
      <c r="A14" s="27">
        <v>7</v>
      </c>
      <c r="B14" s="28" t="s">
        <v>9</v>
      </c>
      <c r="C14" s="27">
        <v>1</v>
      </c>
      <c r="D14" s="27">
        <v>83000</v>
      </c>
      <c r="E14" s="27">
        <f t="shared" si="1"/>
        <v>83000</v>
      </c>
    </row>
    <row r="15" spans="1:5" ht="17.25" x14ac:dyDescent="0.25">
      <c r="A15" s="27">
        <v>8</v>
      </c>
      <c r="B15" s="28" t="s">
        <v>10</v>
      </c>
      <c r="C15" s="27">
        <v>1</v>
      </c>
      <c r="D15" s="27">
        <v>80000</v>
      </c>
      <c r="E15" s="27">
        <f t="shared" si="1"/>
        <v>80000</v>
      </c>
    </row>
    <row r="16" spans="1:5" ht="17.25" x14ac:dyDescent="0.25">
      <c r="A16" s="27">
        <v>9</v>
      </c>
      <c r="B16" s="30" t="s">
        <v>18</v>
      </c>
      <c r="C16" s="27">
        <v>4</v>
      </c>
      <c r="D16" s="27">
        <v>85000</v>
      </c>
      <c r="E16" s="27">
        <f t="shared" si="1"/>
        <v>340000</v>
      </c>
    </row>
    <row r="17" spans="1:5" ht="17.25" x14ac:dyDescent="0.25">
      <c r="A17" s="27">
        <v>10</v>
      </c>
      <c r="B17" s="30" t="s">
        <v>16</v>
      </c>
      <c r="C17" s="27">
        <v>1</v>
      </c>
      <c r="D17" s="27">
        <v>87000</v>
      </c>
      <c r="E17" s="27">
        <f t="shared" si="1"/>
        <v>87000</v>
      </c>
    </row>
    <row r="18" spans="1:5" ht="34.5" x14ac:dyDescent="0.25">
      <c r="A18" s="27">
        <v>11</v>
      </c>
      <c r="B18" s="30" t="s">
        <v>19</v>
      </c>
      <c r="C18" s="27">
        <v>0.75</v>
      </c>
      <c r="D18" s="27">
        <v>87000</v>
      </c>
      <c r="E18" s="27">
        <f t="shared" si="1"/>
        <v>65250</v>
      </c>
    </row>
    <row r="19" spans="1:5" ht="17.25" x14ac:dyDescent="0.25">
      <c r="A19" s="27">
        <v>12</v>
      </c>
      <c r="B19" s="30" t="s">
        <v>24</v>
      </c>
      <c r="C19" s="27">
        <v>1</v>
      </c>
      <c r="D19" s="27">
        <v>78000</v>
      </c>
      <c r="E19" s="27">
        <f t="shared" si="1"/>
        <v>78000</v>
      </c>
    </row>
    <row r="20" spans="1:5" ht="17.25" x14ac:dyDescent="0.25">
      <c r="A20" s="27">
        <v>13</v>
      </c>
      <c r="B20" s="28" t="s">
        <v>7</v>
      </c>
      <c r="C20" s="27">
        <v>1</v>
      </c>
      <c r="D20" s="27">
        <v>80000</v>
      </c>
      <c r="E20" s="27">
        <f t="shared" si="1"/>
        <v>80000</v>
      </c>
    </row>
    <row r="21" spans="1:5" ht="17.25" x14ac:dyDescent="0.25">
      <c r="A21" s="27">
        <v>14</v>
      </c>
      <c r="B21" s="28" t="s">
        <v>6</v>
      </c>
      <c r="C21" s="27">
        <v>1</v>
      </c>
      <c r="D21" s="27">
        <v>83000</v>
      </c>
      <c r="E21" s="27">
        <f t="shared" si="1"/>
        <v>83000</v>
      </c>
    </row>
    <row r="22" spans="1:5" ht="17.25" x14ac:dyDescent="0.25">
      <c r="A22" s="27">
        <v>15</v>
      </c>
      <c r="B22" s="28" t="s">
        <v>14</v>
      </c>
      <c r="C22" s="27">
        <v>0.5</v>
      </c>
      <c r="D22" s="27">
        <v>78000</v>
      </c>
      <c r="E22" s="27">
        <f t="shared" si="1"/>
        <v>39000</v>
      </c>
    </row>
    <row r="23" spans="1:5" ht="17.25" x14ac:dyDescent="0.25">
      <c r="A23" s="27">
        <v>16</v>
      </c>
      <c r="B23" s="28" t="s">
        <v>2</v>
      </c>
      <c r="C23" s="27">
        <v>0.5</v>
      </c>
      <c r="D23" s="27">
        <v>78000</v>
      </c>
      <c r="E23" s="27">
        <f t="shared" si="1"/>
        <v>39000</v>
      </c>
    </row>
    <row r="24" spans="1:5" ht="17.25" x14ac:dyDescent="0.25">
      <c r="A24" s="27">
        <v>17</v>
      </c>
      <c r="B24" s="30" t="s">
        <v>12</v>
      </c>
      <c r="C24" s="27">
        <v>0.25</v>
      </c>
      <c r="D24" s="27">
        <v>78000</v>
      </c>
      <c r="E24" s="27">
        <f t="shared" si="1"/>
        <v>19500</v>
      </c>
    </row>
    <row r="25" spans="1:5" ht="17.25" x14ac:dyDescent="0.25">
      <c r="A25" s="27">
        <v>18</v>
      </c>
      <c r="B25" s="30" t="s">
        <v>11</v>
      </c>
      <c r="C25" s="27">
        <v>1</v>
      </c>
      <c r="D25" s="27">
        <v>78000</v>
      </c>
      <c r="E25" s="27">
        <f t="shared" si="1"/>
        <v>78000</v>
      </c>
    </row>
    <row r="26" spans="1:5" ht="17.25" x14ac:dyDescent="0.25">
      <c r="A26" s="27">
        <v>19</v>
      </c>
      <c r="B26" s="30" t="s">
        <v>15</v>
      </c>
      <c r="C26" s="27">
        <v>1</v>
      </c>
      <c r="D26" s="27">
        <v>78000</v>
      </c>
      <c r="E26" s="27">
        <f t="shared" si="1"/>
        <v>78000</v>
      </c>
    </row>
    <row r="27" spans="1:5" s="39" customFormat="1" ht="17.25" x14ac:dyDescent="0.25">
      <c r="A27" s="37"/>
      <c r="B27" s="38" t="s">
        <v>32</v>
      </c>
      <c r="C27" s="37">
        <f>SUM(C7:C26)</f>
        <v>23.25</v>
      </c>
      <c r="D27" s="37"/>
      <c r="E27" s="37"/>
    </row>
    <row r="28" spans="1:5" s="36" customFormat="1" ht="34.5" x14ac:dyDescent="0.25">
      <c r="A28" s="34"/>
      <c r="B28" s="40" t="s">
        <v>38</v>
      </c>
      <c r="C28" s="34"/>
      <c r="D28" s="34"/>
      <c r="E28" s="34"/>
    </row>
    <row r="29" spans="1:5" ht="34.5" x14ac:dyDescent="0.25">
      <c r="A29" s="27">
        <v>20</v>
      </c>
      <c r="B29" s="28" t="s">
        <v>5</v>
      </c>
      <c r="C29" s="27">
        <v>0.5</v>
      </c>
      <c r="D29" s="27">
        <v>110000</v>
      </c>
      <c r="E29" s="27">
        <f>+D29*C29</f>
        <v>55000</v>
      </c>
    </row>
    <row r="30" spans="1:5" ht="17.25" x14ac:dyDescent="0.25">
      <c r="A30" s="27">
        <v>21</v>
      </c>
      <c r="B30" s="30" t="s">
        <v>17</v>
      </c>
      <c r="C30" s="27">
        <v>2.2400000000000002</v>
      </c>
      <c r="D30" s="27">
        <v>87000</v>
      </c>
      <c r="E30" s="27">
        <f t="shared" ref="E30:E35" si="2">+D30*C30</f>
        <v>194880.00000000003</v>
      </c>
    </row>
    <row r="31" spans="1:5" ht="17.25" x14ac:dyDescent="0.25">
      <c r="A31" s="27">
        <v>22</v>
      </c>
      <c r="B31" s="28" t="s">
        <v>9</v>
      </c>
      <c r="C31" s="27">
        <v>0.75</v>
      </c>
      <c r="D31" s="27">
        <v>83000</v>
      </c>
      <c r="E31" s="27">
        <f t="shared" si="2"/>
        <v>62250</v>
      </c>
    </row>
    <row r="32" spans="1:5" ht="17.25" x14ac:dyDescent="0.25">
      <c r="A32" s="27">
        <v>23</v>
      </c>
      <c r="B32" s="30" t="s">
        <v>18</v>
      </c>
      <c r="C32" s="27">
        <v>2</v>
      </c>
      <c r="D32" s="27">
        <v>85000</v>
      </c>
      <c r="E32" s="27">
        <f t="shared" si="2"/>
        <v>170000</v>
      </c>
    </row>
    <row r="33" spans="1:5" ht="17.25" x14ac:dyDescent="0.25">
      <c r="A33" s="27">
        <v>24</v>
      </c>
      <c r="B33" s="28" t="s">
        <v>6</v>
      </c>
      <c r="C33" s="27">
        <v>0.5</v>
      </c>
      <c r="D33" s="27">
        <v>83000</v>
      </c>
      <c r="E33" s="27">
        <f t="shared" si="2"/>
        <v>41500</v>
      </c>
    </row>
    <row r="34" spans="1:5" ht="17.25" x14ac:dyDescent="0.25">
      <c r="A34" s="27">
        <v>25</v>
      </c>
      <c r="B34" s="28" t="s">
        <v>14</v>
      </c>
      <c r="C34" s="27">
        <v>0.5</v>
      </c>
      <c r="D34" s="27">
        <v>78000</v>
      </c>
      <c r="E34" s="27">
        <f t="shared" si="2"/>
        <v>39000</v>
      </c>
    </row>
    <row r="35" spans="1:5" ht="17.25" x14ac:dyDescent="0.25">
      <c r="A35" s="27">
        <v>26</v>
      </c>
      <c r="B35" s="30" t="s">
        <v>24</v>
      </c>
      <c r="C35" s="27">
        <v>0.5</v>
      </c>
      <c r="D35" s="27">
        <v>78000</v>
      </c>
      <c r="E35" s="27">
        <f t="shared" si="2"/>
        <v>39000</v>
      </c>
    </row>
    <row r="36" spans="1:5" s="39" customFormat="1" ht="17.25" x14ac:dyDescent="0.25">
      <c r="A36" s="37"/>
      <c r="B36" s="38" t="s">
        <v>39</v>
      </c>
      <c r="C36" s="37">
        <f>SUM(C29:C35)</f>
        <v>6.99</v>
      </c>
      <c r="D36" s="37"/>
      <c r="E36" s="37"/>
    </row>
    <row r="37" spans="1:5" s="36" customFormat="1" ht="34.5" x14ac:dyDescent="0.25">
      <c r="A37" s="34"/>
      <c r="B37" s="40" t="s">
        <v>40</v>
      </c>
      <c r="C37" s="34"/>
      <c r="D37" s="34"/>
      <c r="E37" s="34"/>
    </row>
    <row r="38" spans="1:5" ht="34.5" x14ac:dyDescent="0.25">
      <c r="A38" s="27">
        <v>27</v>
      </c>
      <c r="B38" s="28" t="s">
        <v>5</v>
      </c>
      <c r="C38" s="27">
        <v>0.5</v>
      </c>
      <c r="D38" s="27">
        <v>110000</v>
      </c>
      <c r="E38" s="27">
        <f>+D38*C38</f>
        <v>55000</v>
      </c>
    </row>
    <row r="39" spans="1:5" ht="17.25" x14ac:dyDescent="0.25">
      <c r="A39" s="27">
        <v>28</v>
      </c>
      <c r="B39" s="30" t="s">
        <v>17</v>
      </c>
      <c r="C39" s="27">
        <v>2.2400000000000002</v>
      </c>
      <c r="D39" s="27">
        <v>87000</v>
      </c>
      <c r="E39" s="27">
        <f t="shared" ref="E39:E45" si="3">+D39*C39</f>
        <v>194880.00000000003</v>
      </c>
    </row>
    <row r="40" spans="1:5" ht="17.25" x14ac:dyDescent="0.25">
      <c r="A40" s="27">
        <v>29</v>
      </c>
      <c r="B40" s="28" t="s">
        <v>9</v>
      </c>
      <c r="C40" s="27">
        <v>1</v>
      </c>
      <c r="D40" s="27">
        <v>83000</v>
      </c>
      <c r="E40" s="27">
        <f t="shared" si="3"/>
        <v>83000</v>
      </c>
    </row>
    <row r="41" spans="1:5" ht="17.25" x14ac:dyDescent="0.25">
      <c r="A41" s="27">
        <v>30</v>
      </c>
      <c r="B41" s="30" t="s">
        <v>18</v>
      </c>
      <c r="C41" s="27">
        <v>2</v>
      </c>
      <c r="D41" s="27">
        <v>85000</v>
      </c>
      <c r="E41" s="27">
        <f t="shared" si="3"/>
        <v>170000</v>
      </c>
    </row>
    <row r="42" spans="1:5" ht="17.25" x14ac:dyDescent="0.25">
      <c r="A42" s="27">
        <v>31</v>
      </c>
      <c r="B42" s="28" t="s">
        <v>6</v>
      </c>
      <c r="C42" s="27">
        <v>0.5</v>
      </c>
      <c r="D42" s="27">
        <v>83000</v>
      </c>
      <c r="E42" s="27">
        <f t="shared" si="3"/>
        <v>41500</v>
      </c>
    </row>
    <row r="43" spans="1:5" ht="17.25" x14ac:dyDescent="0.25">
      <c r="A43" s="27">
        <v>32</v>
      </c>
      <c r="B43" s="28" t="s">
        <v>7</v>
      </c>
      <c r="C43" s="27">
        <v>0.5</v>
      </c>
      <c r="D43" s="27">
        <v>80000</v>
      </c>
      <c r="E43" s="27">
        <f t="shared" si="3"/>
        <v>40000</v>
      </c>
    </row>
    <row r="44" spans="1:5" ht="17.25" x14ac:dyDescent="0.25">
      <c r="A44" s="27">
        <v>33</v>
      </c>
      <c r="B44" s="30" t="s">
        <v>2</v>
      </c>
      <c r="C44" s="27">
        <v>0.5</v>
      </c>
      <c r="D44" s="27">
        <v>78000</v>
      </c>
      <c r="E44" s="27">
        <f t="shared" si="3"/>
        <v>39000</v>
      </c>
    </row>
    <row r="45" spans="1:5" ht="17.25" x14ac:dyDescent="0.25">
      <c r="A45" s="27">
        <v>34</v>
      </c>
      <c r="B45" s="30" t="s">
        <v>24</v>
      </c>
      <c r="C45" s="27">
        <v>0.5</v>
      </c>
      <c r="D45" s="27">
        <v>78000</v>
      </c>
      <c r="E45" s="27">
        <f t="shared" si="3"/>
        <v>39000</v>
      </c>
    </row>
    <row r="46" spans="1:5" s="39" customFormat="1" ht="18.75" customHeight="1" x14ac:dyDescent="0.25">
      <c r="A46" s="41"/>
      <c r="B46" s="42" t="s">
        <v>41</v>
      </c>
      <c r="C46" s="37">
        <f>SUM(C38:C45)</f>
        <v>7.74</v>
      </c>
      <c r="D46" s="37"/>
      <c r="E46" s="37"/>
    </row>
    <row r="47" spans="1:5" s="44" customFormat="1" ht="18" customHeight="1" x14ac:dyDescent="0.25">
      <c r="A47" s="76" t="s">
        <v>4</v>
      </c>
      <c r="B47" s="76"/>
      <c r="C47" s="43">
        <f>+C27+C36+C46</f>
        <v>37.980000000000004</v>
      </c>
      <c r="D47" s="43">
        <f>SUM(D7:D45)</f>
        <v>2958000</v>
      </c>
      <c r="E47" s="43">
        <f>SUM(E7:E45)</f>
        <v>3302010</v>
      </c>
    </row>
    <row r="48" spans="1:5" s="50" customFormat="1" ht="17.25" x14ac:dyDescent="0.25">
      <c r="C48" s="55">
        <v>37.979999999999997</v>
      </c>
    </row>
    <row r="50" spans="1:5" s="22" customFormat="1" ht="39.75" customHeight="1" x14ac:dyDescent="0.25">
      <c r="A50" s="59" t="s">
        <v>46</v>
      </c>
      <c r="B50" s="59"/>
      <c r="C50" s="59"/>
      <c r="D50" s="59"/>
      <c r="E50" s="59"/>
    </row>
  </sheetData>
  <mergeCells count="5">
    <mergeCell ref="A47:B47"/>
    <mergeCell ref="D1:E1"/>
    <mergeCell ref="A2:E2"/>
    <mergeCell ref="A3:E3"/>
    <mergeCell ref="A50:E50"/>
  </mergeCells>
  <pageMargins left="0.34" right="0.22" top="0.32" bottom="0.3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opLeftCell="A30" workbookViewId="0">
      <selection activeCell="F47" sqref="F47"/>
    </sheetView>
  </sheetViews>
  <sheetFormatPr defaultRowHeight="15" x14ac:dyDescent="0.25"/>
  <cols>
    <col min="1" max="1" width="18.7109375" style="32" customWidth="1"/>
    <col min="2" max="2" width="9.140625" style="32"/>
    <col min="3" max="3" width="23.85546875" style="32" customWidth="1"/>
    <col min="4" max="16384" width="9.140625" style="32"/>
  </cols>
  <sheetData>
    <row r="1" spans="1:3" x14ac:dyDescent="0.25">
      <c r="A1" s="57" t="s">
        <v>67</v>
      </c>
      <c r="B1" s="57">
        <v>1.25</v>
      </c>
      <c r="C1" s="57" t="s">
        <v>17</v>
      </c>
    </row>
    <row r="2" spans="1:3" x14ac:dyDescent="0.25">
      <c r="A2" s="57"/>
      <c r="B2" s="57">
        <v>1</v>
      </c>
      <c r="C2" s="57" t="s">
        <v>68</v>
      </c>
    </row>
    <row r="3" spans="1:3" x14ac:dyDescent="0.25">
      <c r="A3" s="57"/>
      <c r="B3" s="57">
        <v>0.25</v>
      </c>
      <c r="C3" s="57" t="s">
        <v>69</v>
      </c>
    </row>
    <row r="4" spans="1:3" x14ac:dyDescent="0.25">
      <c r="A4" s="57"/>
      <c r="B4" s="57">
        <v>0.25</v>
      </c>
      <c r="C4" s="57" t="s">
        <v>16</v>
      </c>
    </row>
    <row r="5" spans="1:3" x14ac:dyDescent="0.25">
      <c r="A5" s="57"/>
      <c r="B5" s="57">
        <v>0.5</v>
      </c>
      <c r="C5" s="57" t="s">
        <v>71</v>
      </c>
    </row>
    <row r="6" spans="1:3" x14ac:dyDescent="0.25">
      <c r="A6" s="57"/>
      <c r="B6" s="57">
        <v>0.5</v>
      </c>
      <c r="C6" s="57" t="s">
        <v>72</v>
      </c>
    </row>
    <row r="7" spans="1:3" x14ac:dyDescent="0.25">
      <c r="A7" s="57"/>
      <c r="B7" s="57">
        <v>0.5</v>
      </c>
      <c r="C7" s="57" t="s">
        <v>70</v>
      </c>
    </row>
    <row r="8" spans="1:3" x14ac:dyDescent="0.25">
      <c r="A8" s="57"/>
      <c r="B8" s="57">
        <v>0.5</v>
      </c>
      <c r="C8" s="57" t="s">
        <v>73</v>
      </c>
    </row>
    <row r="9" spans="1:3" x14ac:dyDescent="0.25">
      <c r="A9" s="57"/>
      <c r="B9" s="57">
        <v>0.5</v>
      </c>
      <c r="C9" s="57" t="s">
        <v>74</v>
      </c>
    </row>
    <row r="10" spans="1:3" x14ac:dyDescent="0.25">
      <c r="A10" s="57"/>
      <c r="B10" s="57">
        <f>SUM(B1:B9)</f>
        <v>5.25</v>
      </c>
      <c r="C10" s="57"/>
    </row>
    <row r="12" spans="1:3" x14ac:dyDescent="0.25">
      <c r="A12" s="57" t="s">
        <v>75</v>
      </c>
      <c r="B12" s="57">
        <v>1.25</v>
      </c>
      <c r="C12" s="57" t="s">
        <v>17</v>
      </c>
    </row>
    <row r="13" spans="1:3" x14ac:dyDescent="0.25">
      <c r="A13" s="57"/>
      <c r="B13" s="57">
        <v>1</v>
      </c>
      <c r="C13" s="57" t="s">
        <v>68</v>
      </c>
    </row>
    <row r="14" spans="1:3" x14ac:dyDescent="0.25">
      <c r="A14" s="57"/>
      <c r="B14" s="57">
        <v>0.25</v>
      </c>
      <c r="C14" s="57" t="s">
        <v>69</v>
      </c>
    </row>
    <row r="15" spans="1:3" x14ac:dyDescent="0.25">
      <c r="A15" s="57"/>
      <c r="B15" s="57">
        <v>0.25</v>
      </c>
      <c r="C15" s="57" t="s">
        <v>16</v>
      </c>
    </row>
    <row r="16" spans="1:3" x14ac:dyDescent="0.25">
      <c r="A16" s="57"/>
      <c r="B16" s="57">
        <v>0.5</v>
      </c>
      <c r="C16" s="57" t="s">
        <v>70</v>
      </c>
    </row>
    <row r="17" spans="1:3" x14ac:dyDescent="0.25">
      <c r="A17" s="57"/>
      <c r="B17" s="57">
        <v>0.25</v>
      </c>
      <c r="C17" s="57" t="s">
        <v>77</v>
      </c>
    </row>
    <row r="18" spans="1:3" x14ac:dyDescent="0.25">
      <c r="A18" s="57"/>
      <c r="B18" s="57">
        <v>0.25</v>
      </c>
      <c r="C18" s="57" t="s">
        <v>78</v>
      </c>
    </row>
    <row r="19" spans="1:3" x14ac:dyDescent="0.25">
      <c r="A19" s="57"/>
      <c r="B19" s="57">
        <v>0.5</v>
      </c>
      <c r="C19" s="57" t="s">
        <v>76</v>
      </c>
    </row>
    <row r="20" spans="1:3" x14ac:dyDescent="0.25">
      <c r="A20" s="57"/>
      <c r="B20" s="57">
        <f>SUM(B12:B19)</f>
        <v>4.25</v>
      </c>
      <c r="C20" s="57"/>
    </row>
    <row r="23" spans="1:3" x14ac:dyDescent="0.25">
      <c r="A23" s="57" t="s">
        <v>79</v>
      </c>
      <c r="B23" s="57">
        <v>0.62</v>
      </c>
      <c r="C23" s="57" t="s">
        <v>81</v>
      </c>
    </row>
    <row r="24" spans="1:3" x14ac:dyDescent="0.25">
      <c r="A24" s="57"/>
      <c r="B24" s="57">
        <v>1</v>
      </c>
      <c r="C24" s="57" t="s">
        <v>82</v>
      </c>
    </row>
    <row r="25" spans="1:3" x14ac:dyDescent="0.25">
      <c r="A25" s="57"/>
      <c r="B25" s="57">
        <v>0.25</v>
      </c>
      <c r="C25" s="57" t="s">
        <v>69</v>
      </c>
    </row>
    <row r="26" spans="1:3" x14ac:dyDescent="0.25">
      <c r="A26" s="57"/>
      <c r="B26" s="57">
        <v>0.25</v>
      </c>
      <c r="C26" s="57" t="s">
        <v>16</v>
      </c>
    </row>
    <row r="27" spans="1:3" x14ac:dyDescent="0.25">
      <c r="A27" s="57"/>
      <c r="B27" s="57">
        <v>0.5</v>
      </c>
      <c r="C27" s="57" t="s">
        <v>70</v>
      </c>
    </row>
    <row r="28" spans="1:3" x14ac:dyDescent="0.25">
      <c r="A28" s="57"/>
      <c r="B28" s="57">
        <v>0.5</v>
      </c>
      <c r="C28" s="57" t="s">
        <v>80</v>
      </c>
    </row>
    <row r="29" spans="1:3" x14ac:dyDescent="0.25">
      <c r="A29" s="57"/>
      <c r="B29" s="57">
        <v>0.25</v>
      </c>
      <c r="C29" s="57" t="s">
        <v>83</v>
      </c>
    </row>
    <row r="30" spans="1:3" x14ac:dyDescent="0.25">
      <c r="A30" s="57"/>
      <c r="B30" s="57">
        <v>0.25</v>
      </c>
      <c r="C30" s="57" t="s">
        <v>84</v>
      </c>
    </row>
    <row r="31" spans="1:3" x14ac:dyDescent="0.25">
      <c r="A31" s="57"/>
      <c r="B31" s="57">
        <v>-0.375</v>
      </c>
      <c r="C31" s="57" t="s">
        <v>102</v>
      </c>
    </row>
    <row r="32" spans="1:3" x14ac:dyDescent="0.25">
      <c r="A32" s="57"/>
      <c r="B32" s="57">
        <f>SUM(B23:B31)</f>
        <v>3.2450000000000001</v>
      </c>
      <c r="C32" s="57"/>
    </row>
    <row r="34" spans="1:6" x14ac:dyDescent="0.25">
      <c r="A34" s="57" t="s">
        <v>85</v>
      </c>
      <c r="B34" s="57"/>
      <c r="C34" s="57"/>
    </row>
    <row r="35" spans="1:6" ht="14.25" customHeight="1" x14ac:dyDescent="0.25">
      <c r="A35" s="57"/>
      <c r="B35" s="57">
        <v>0.5</v>
      </c>
      <c r="C35" s="57" t="s">
        <v>86</v>
      </c>
    </row>
    <row r="36" spans="1:6" x14ac:dyDescent="0.25">
      <c r="A36" s="57"/>
      <c r="B36" s="57">
        <v>0.25</v>
      </c>
      <c r="C36" s="57" t="s">
        <v>87</v>
      </c>
    </row>
    <row r="37" spans="1:6" x14ac:dyDescent="0.25">
      <c r="A37" s="57"/>
      <c r="B37" s="57">
        <f>SUM(B34:B36)</f>
        <v>0.75</v>
      </c>
      <c r="C37" s="57"/>
    </row>
    <row r="39" spans="1:6" x14ac:dyDescent="0.25">
      <c r="A39" s="32" t="s">
        <v>88</v>
      </c>
      <c r="B39" s="58">
        <f>+B10+B20+B32+B37</f>
        <v>13.495000000000001</v>
      </c>
      <c r="C39" s="32" t="s">
        <v>89</v>
      </c>
    </row>
    <row r="40" spans="1:6" ht="4.5" customHeight="1" x14ac:dyDescent="0.25"/>
    <row r="41" spans="1:6" x14ac:dyDescent="0.25">
      <c r="B41" s="32">
        <v>168.17500000000001</v>
      </c>
    </row>
    <row r="42" spans="1:6" x14ac:dyDescent="0.25">
      <c r="A42" s="79">
        <v>2018</v>
      </c>
      <c r="B42" s="79"/>
      <c r="C42" s="79">
        <v>2019</v>
      </c>
      <c r="D42" s="79"/>
    </row>
    <row r="43" spans="1:6" x14ac:dyDescent="0.25">
      <c r="A43" s="57">
        <v>1</v>
      </c>
      <c r="B43" s="57">
        <v>39.729999999999997</v>
      </c>
      <c r="C43" s="57">
        <v>1</v>
      </c>
      <c r="D43" s="57">
        <v>44.98</v>
      </c>
    </row>
    <row r="44" spans="1:6" x14ac:dyDescent="0.25">
      <c r="A44" s="57">
        <v>2</v>
      </c>
      <c r="B44" s="57">
        <v>39.729999999999997</v>
      </c>
      <c r="C44" s="57">
        <v>2</v>
      </c>
      <c r="D44" s="57">
        <v>43.98</v>
      </c>
    </row>
    <row r="45" spans="1:6" x14ac:dyDescent="0.25">
      <c r="A45" s="57">
        <v>3</v>
      </c>
      <c r="B45" s="57">
        <v>37.99</v>
      </c>
      <c r="C45" s="57">
        <v>3</v>
      </c>
      <c r="D45" s="57">
        <v>41.234999999999999</v>
      </c>
    </row>
    <row r="46" spans="1:6" x14ac:dyDescent="0.25">
      <c r="A46" s="57">
        <v>4</v>
      </c>
      <c r="B46" s="57">
        <v>37.229999999999997</v>
      </c>
      <c r="C46" s="57">
        <v>4</v>
      </c>
      <c r="D46" s="57">
        <v>37.979999999999997</v>
      </c>
    </row>
    <row r="47" spans="1:6" x14ac:dyDescent="0.25">
      <c r="A47" s="57"/>
      <c r="B47" s="57">
        <f>SUM(B43:B46)</f>
        <v>154.67999999999998</v>
      </c>
      <c r="C47" s="57"/>
      <c r="D47" s="57">
        <f>SUM(D43:D46)</f>
        <v>168.17499999999998</v>
      </c>
      <c r="F47" s="32">
        <f>+D47-B47</f>
        <v>13.495000000000005</v>
      </c>
    </row>
    <row r="50" spans="1:1" x14ac:dyDescent="0.25">
      <c r="A50" s="32" t="s">
        <v>104</v>
      </c>
    </row>
  </sheetData>
  <mergeCells count="2">
    <mergeCell ref="A42:B42"/>
    <mergeCell ref="C42:D4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NUH 1 </vt:lpstr>
      <vt:lpstr>NUH2 </vt:lpstr>
      <vt:lpstr>NUH3 </vt:lpstr>
      <vt:lpstr>NUH4 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TMalkhasyan</dc:creator>
  <cp:lastModifiedBy>Greta</cp:lastModifiedBy>
  <cp:lastPrinted>2018-11-01T12:18:20Z</cp:lastPrinted>
  <dcterms:created xsi:type="dcterms:W3CDTF">2014-04-15T11:03:45Z</dcterms:created>
  <dcterms:modified xsi:type="dcterms:W3CDTF">2018-11-08T12:37:43Z</dcterms:modified>
</cp:coreProperties>
</file>