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60" firstSheet="1" activeTab="1"/>
  </bookViews>
  <sheets>
    <sheet name="Sheet1" sheetId="1" state="hidden" r:id="rId1"/>
    <sheet name="հավելված 1" sheetId="5" r:id="rId2"/>
    <sheet name="հավելված 2" sheetId="7" r:id="rId3"/>
    <sheet name="հավելված 3" sheetId="8" r:id="rId4"/>
    <sheet name="հավելված 4" sheetId="9" r:id="rId5"/>
    <sheet name="Sheet2" sheetId="2" state="hidden" r:id="rId6"/>
    <sheet name="Sheet3" sheetId="3" state="hidden" r:id="rId7"/>
  </sheets>
  <definedNames>
    <definedName name="_xlnm.Print_Titles" localSheetId="1">'հավելված 1'!$3:$5</definedName>
  </definedNames>
  <calcPr calcId="162913"/>
</workbook>
</file>

<file path=xl/calcChain.xml><?xml version="1.0" encoding="utf-8"?>
<calcChain xmlns="http://schemas.openxmlformats.org/spreadsheetml/2006/main">
  <c r="G51" i="9" l="1"/>
  <c r="G47" i="9"/>
  <c r="G48" i="9"/>
  <c r="G49" i="9"/>
  <c r="G50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24" i="9"/>
  <c r="F163" i="9" l="1"/>
  <c r="G162" i="9"/>
  <c r="G161" i="9"/>
  <c r="G160" i="9"/>
  <c r="G159" i="9"/>
  <c r="G163" i="9" s="1"/>
  <c r="F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6" i="9"/>
  <c r="F136" i="9"/>
  <c r="G127" i="9"/>
  <c r="F127" i="9"/>
  <c r="G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G89" i="9"/>
  <c r="F89" i="9"/>
  <c r="G80" i="9"/>
  <c r="F80" i="9"/>
  <c r="G71" i="9"/>
  <c r="F71" i="9"/>
  <c r="F51" i="9"/>
  <c r="G153" i="9" l="1"/>
  <c r="F119" i="9"/>
  <c r="C156" i="8"/>
  <c r="D240" i="7"/>
  <c r="D139" i="7"/>
  <c r="C56" i="5"/>
  <c r="D241" i="7" l="1"/>
  <c r="G56" i="5"/>
  <c r="F56" i="5"/>
  <c r="E56" i="5"/>
  <c r="D56" i="5"/>
  <c r="D57" i="5" s="1"/>
  <c r="H56" i="5" l="1"/>
  <c r="I56" i="5" l="1"/>
  <c r="D58" i="5" s="1"/>
  <c r="Q25" i="1" l="1"/>
  <c r="P25" i="1"/>
  <c r="O25" i="1"/>
  <c r="F30" i="1" s="1"/>
  <c r="M25" i="1"/>
  <c r="L25" i="1"/>
  <c r="J25" i="1"/>
  <c r="I25" i="1"/>
  <c r="G25" i="1"/>
  <c r="F25" i="1"/>
  <c r="D25" i="1"/>
  <c r="F28" i="1" l="1"/>
  <c r="H14" i="1"/>
  <c r="H13" i="1"/>
  <c r="H6" i="1"/>
  <c r="N6" i="1"/>
  <c r="E22" i="1"/>
  <c r="N21" i="1"/>
  <c r="H21" i="1"/>
  <c r="E21" i="1"/>
  <c r="N19" i="1"/>
  <c r="H19" i="1"/>
  <c r="C19" i="1"/>
  <c r="E19" i="1" s="1"/>
  <c r="N18" i="1"/>
  <c r="K18" i="1"/>
  <c r="H18" i="1"/>
  <c r="E18" i="1"/>
  <c r="N17" i="1"/>
  <c r="K17" i="1"/>
  <c r="H17" i="1"/>
  <c r="C17" i="1"/>
  <c r="E17" i="1" s="1"/>
  <c r="N16" i="1"/>
  <c r="K16" i="1"/>
  <c r="H16" i="1"/>
  <c r="C16" i="1"/>
  <c r="E16" i="1" s="1"/>
  <c r="N15" i="1"/>
  <c r="K15" i="1"/>
  <c r="H15" i="1"/>
  <c r="E15" i="1"/>
  <c r="N14" i="1"/>
  <c r="K14" i="1"/>
  <c r="C14" i="1"/>
  <c r="E14" i="1" s="1"/>
  <c r="N13" i="1"/>
  <c r="K13" i="1"/>
  <c r="E13" i="1"/>
  <c r="N12" i="1"/>
  <c r="K12" i="1"/>
  <c r="H12" i="1"/>
  <c r="E12" i="1"/>
  <c r="N11" i="1"/>
  <c r="K11" i="1"/>
  <c r="H11" i="1"/>
  <c r="E11" i="1"/>
  <c r="N10" i="1"/>
  <c r="K10" i="1"/>
  <c r="H10" i="1"/>
  <c r="C10" i="1"/>
  <c r="N9" i="1"/>
  <c r="K9" i="1"/>
  <c r="H9" i="1"/>
  <c r="E9" i="1"/>
  <c r="N8" i="1"/>
  <c r="K8" i="1"/>
  <c r="H8" i="1"/>
  <c r="E8" i="1"/>
  <c r="N7" i="1"/>
  <c r="K7" i="1"/>
  <c r="H7" i="1"/>
  <c r="H25" i="1" s="1"/>
  <c r="K6" i="1"/>
  <c r="N25" i="1" l="1"/>
  <c r="E10" i="1"/>
  <c r="E25" i="1" s="1"/>
  <c r="C25" i="1"/>
  <c r="F27" i="1" s="1"/>
  <c r="K25" i="1"/>
  <c r="F29" i="1" l="1"/>
</calcChain>
</file>

<file path=xl/sharedStrings.xml><?xml version="1.0" encoding="utf-8"?>
<sst xmlns="http://schemas.openxmlformats.org/spreadsheetml/2006/main" count="965" uniqueCount="608">
  <si>
    <t>ՏԵՂԵԿԱՆՔ</t>
  </si>
  <si>
    <t>NN</t>
  </si>
  <si>
    <t>Կազմակերպության անվանումը</t>
  </si>
  <si>
    <t>010</t>
  </si>
  <si>
    <t>013</t>
  </si>
  <si>
    <t>015</t>
  </si>
  <si>
    <t>016</t>
  </si>
  <si>
    <t>014</t>
  </si>
  <si>
    <t>018</t>
  </si>
  <si>
    <t>071</t>
  </si>
  <si>
    <t>շենքեր  և  շինություններ</t>
  </si>
  <si>
    <t xml:space="preserve">   Էլ.սարքեր 
սարքավորումներ</t>
  </si>
  <si>
    <t>Մեքենա</t>
  </si>
  <si>
    <t>Գույք</t>
  </si>
  <si>
    <t>Փափուկ 
գույք</t>
  </si>
  <si>
    <t>Գրքեր</t>
  </si>
  <si>
    <t>Արագամաշ առարկաներ</t>
  </si>
  <si>
    <t>հ/արժ.</t>
  </si>
  <si>
    <t>մաշ.</t>
  </si>
  <si>
    <t>մնաց.</t>
  </si>
  <si>
    <t>«Սիսիանի քաղաքապետարանի աշխատակազմ» համայնքային կառավարչական հիմնարկ</t>
  </si>
  <si>
    <t>Սիսիանի քաղաքային համայնք</t>
  </si>
  <si>
    <t>Նախկին շրջխորհրդի գործ.շենք</t>
  </si>
  <si>
    <t>«Է. Ասյանի անվան Սիսիանի մանկական երաժշտական դպրոց» ՀՈԱԿ</t>
  </si>
  <si>
    <t xml:space="preserve">Սիսիանի քաղաքային գրադարան         </t>
  </si>
  <si>
    <t xml:space="preserve">«Սիսիանի շախմատի դպրոց» ՀՈԱԿ  </t>
  </si>
  <si>
    <t xml:space="preserve">«Սիսիանի մանկական արվեստի դպրոց» ՀՈԱԿ  </t>
  </si>
  <si>
    <t>«Զ.Ա. Խաչատրյանի անվան գեղարվեստի դպրոց» ՀՈԱԿ</t>
  </si>
  <si>
    <t>«Համո Սահյանի անվան Սիսիանի քաղաքային մշակույթի կենտրոն» ՀՈԱԿ</t>
  </si>
  <si>
    <t>«Աղվան Մինասյանի անվան մանկապատանեկան ստեղծագործության կենտրոն» ՀՈԱԿ</t>
  </si>
  <si>
    <t xml:space="preserve">«Սիսիանի համայնքի թիվ 1 նախադպրոցական ուսումնական հաստատություն» ՀՈԱԿ    </t>
  </si>
  <si>
    <t xml:space="preserve">«Սիսիանի համայնքի թիվ 2 նախադպրոցական ուսումնական հաստատություն» ՀՈԱԿ    </t>
  </si>
  <si>
    <t xml:space="preserve">«Սիսիանի համայնքի թիվ 3 նախադպրոցական ուսումնական հաստատություն» ՀՈԱԿ    </t>
  </si>
  <si>
    <t xml:space="preserve">«Սիսիանի համայնքի թիվ 4 նախադպրոցական ուսումնական հաստատություն» ՀՈԱԿ    </t>
  </si>
  <si>
    <t>«Սիսիանի ֆուտբոլի դպրոց» ՀՈԱԿ</t>
  </si>
  <si>
    <t>«Սիսիանի բնակարանային կոմունալ տնտեսություն» ՀՈԱԿ</t>
  </si>
  <si>
    <t>Համայնքային նշանակության
կառույցներ և կենսաապահովման միջոցներ /կցվում է ցանկը հավելված 2/</t>
  </si>
  <si>
    <t>Անավարտ շինություններ</t>
  </si>
  <si>
    <t xml:space="preserve"> </t>
  </si>
  <si>
    <t>ԸՆԴԱՄԵՆԸ</t>
  </si>
  <si>
    <t xml:space="preserve">Հիմնական միջոցների  հաշվեկշռային արժեք                                                                                              </t>
  </si>
  <si>
    <t>հազար դրամ</t>
  </si>
  <si>
    <t xml:space="preserve">Հիմնական միջոցների մաշվածք                                                    </t>
  </si>
  <si>
    <t xml:space="preserve">Հիմնական միջոցների մնացորդային  արժեք                                                                            </t>
  </si>
  <si>
    <t xml:space="preserve">Շրջանառու միջոցներ                                                            </t>
  </si>
  <si>
    <t xml:space="preserve">      ՀԱՄԱՅՆՔԻ ՂԵԿԱՎԱՐ`                                                   Ա. ՍԱՐԳՍՅԱՆ   </t>
  </si>
  <si>
    <t>Համայնքային սեփականության հողամասեր /1416.6789 հա, վկայական 1983209/</t>
  </si>
  <si>
    <t xml:space="preserve">Հավելված 1
ՀՀ Սյունիքի մարզի Սիսիանի համայնքի ավագանու 2016թ. դեկտեմբերի 16-ի թիվ ___(Ա) որոշման </t>
  </si>
  <si>
    <t>Սիսիանի համայնաքապետարանի վարչական շենք</t>
  </si>
  <si>
    <t xml:space="preserve">հ/արժ. </t>
  </si>
  <si>
    <t>ՀՀ Սյունիքի մարզի Ախլաթյան բնակավայր</t>
  </si>
  <si>
    <t>ՀՀ Սյունիքի մարզի Տոլորս բնակավայր</t>
  </si>
  <si>
    <t>ՀՀ Սյունիքի մարզի Բնունիս  բնակավայր</t>
  </si>
  <si>
    <t>ՀՀ Սյունիքի մարզի Տորունիք  բնակավայր</t>
  </si>
  <si>
    <t>ՀՀ Սյունիքի մարզի Դաստակերտ բնակավայր</t>
  </si>
  <si>
    <t>ՀՀ Սյունիքի մարզի Նժդեհ բնակավայր</t>
  </si>
  <si>
    <t>ՀՀ Սյունիքի մարզի Աշոտավան բնակավայր</t>
  </si>
  <si>
    <t>ՀՀ Սյունիքի մարզի Հացավան բնակավայր</t>
  </si>
  <si>
    <t>ՀՀ Սյունիքի մարզի Թասիկ բնակավայր</t>
  </si>
  <si>
    <t>ՀՀ Սյունիքի մարզի Արևիս բնակավայր</t>
  </si>
  <si>
    <t>ՀՀ Սյունիքի մարզի Սալվարդ բնակավայր</t>
  </si>
  <si>
    <t>ՀՀ Սյունիքի մարզի Բռնակոթ բնակավայր</t>
  </si>
  <si>
    <t>ՀՀ Սյունիքի մարզի Աղիտու բնակավայր</t>
  </si>
  <si>
    <t>ՀՀ Սյունիքի մարզի Վաղատնի բնակավայր</t>
  </si>
  <si>
    <t>ՀՀ Սյունիքի մարզի Որոտնավան բնակավայր</t>
  </si>
  <si>
    <t>ՀՀ Սյունիքի մարզի ՈՒյծ բնակավայր</t>
  </si>
  <si>
    <t>ՀՀ Սյունիքի մարզի Լծեն բնակավայր</t>
  </si>
  <si>
    <t>ՀՀ Սյունիքի մարզի Դարբաս բնակավայր</t>
  </si>
  <si>
    <t>ՀՀ Սյունիքի մարզի Շամբ բնակավայր</t>
  </si>
  <si>
    <t>ՀՀ Սյունիքի մարզի Գետաթաղ բնակավայր</t>
  </si>
  <si>
    <t>ՀՀ Սյունիքի մարզի Լոր բնակավայր</t>
  </si>
  <si>
    <t>ՀՀ Սյունիքի մարզի Շենաթաղ բնակավայր</t>
  </si>
  <si>
    <t>ՀՀ Սյունիքի մարզի Նորավան բնակավայր</t>
  </si>
  <si>
    <t>ՀՀ Սյունիքի մարզի Շաքի բնակավայր</t>
  </si>
  <si>
    <t>ՀՀ Սյունիքի մարզի Շաղատ բնակավայր</t>
  </si>
  <si>
    <t>ՀՀ Սյունիքի մարզի Բալաք բնակավայր</t>
  </si>
  <si>
    <t>ՀՀ Սյունիքի մարզի Թանահատ բնակավայր</t>
  </si>
  <si>
    <t>ՀՀ Սյունիքի մարզի Մուցք բնակավայր</t>
  </si>
  <si>
    <t>ՀՀ Սյունիքի մարզի Իշխանասար  բնակավայր</t>
  </si>
  <si>
    <t>ՀՀ Սյունիքի մարզի Անգեղակոթ բնակավայր</t>
  </si>
  <si>
    <t>Համակարգչային ծրագրեր</t>
  </si>
  <si>
    <t>Համայնքային սեփականության հողամասեր /55357.14 հա,/</t>
  </si>
  <si>
    <r>
      <t xml:space="preserve">ò ² Ü Î
</t>
    </r>
    <r>
      <rPr>
        <b/>
        <i/>
        <sz val="12"/>
        <rFont val="Arial Armenian"/>
        <family val="2"/>
      </rPr>
      <t>êÇëÇ³ÝÇ Ñ³Ù³ÛÝùÇ ë»÷³Ï³ÝáõÃÛ³Ý Ñ³Ù³ÛÝù³ÛÇÝ Ýß³Ý³ÏáõÃÛ³Ý Ï³éáõÛóÝ»ñÇ 
¨ Ï»Ýë³³å³ÑáíÙ³Ý ÑÇÙÝ³Ï³Ý ÙÇçáóÝ»ñÇ</t>
    </r>
  </si>
  <si>
    <t>Ð/Ñ</t>
  </si>
  <si>
    <t>¶áõÛùÇ ³Ýí³ÝáõÙÁ</t>
  </si>
  <si>
    <t>Þ³Ñ³·áñÍÙ³Ý 
ï³ñ»ÃÇíÁ</t>
  </si>
  <si>
    <t>Ð³ßí»Ïßé³ÛÇÝ ³ñÅ»ùÁ /¹ñ³Ù/</t>
  </si>
  <si>
    <t>Þ³ù»-êÇëÇ³Ý çñ³ï³ñÇ ³Ý³í³ñï úÎæ</t>
  </si>
  <si>
    <t>ø³Õ³ùÇ ÷³Ï ·»ñ»½Ù³Ý³ïáõÝ</t>
  </si>
  <si>
    <t>¶áñÍáÕ ·»ñ»½Ù³Ý³ïáõÝ</t>
  </si>
  <si>
    <t>êÛáõÝÇùÇ ·»ñ»½Ù³Ý³ïáõÝ</t>
  </si>
  <si>
    <t>ä³ÝÃ»áÝ</t>
  </si>
  <si>
    <t>Ø³Ûñ Ñáõß³ñÓ³Ý</t>
  </si>
  <si>
    <t>Ð³Ùá ê³ÑÛ³ÝÇ Ñáõß³ñÓ³Ý</t>
  </si>
  <si>
    <t>Þ³ÑáõÙÛ³ÝÇ ³ñÓ³Ý</t>
  </si>
  <si>
    <t>Ü. ²¹áÝóÇ ³ñÓ³Ý</t>
  </si>
  <si>
    <t>40-³ÕµÛáõñ Ñáõß³ñÓ³Ý</t>
  </si>
  <si>
    <t>ÐÛáõñ³ÝáóÇ ÙáïÇ Ñáõß³ñÓ³Ý</t>
  </si>
  <si>
    <t>Ð³Ûñ»Ý³Ï³Ý å³ï»ñ³½ÙÇ Ñáõß³ñÓ³Ý</t>
  </si>
  <si>
    <t>ºñÏñ³ß³ñÅÇ ½áÑ»ñÇ Ñáõß³ñÓ³Ý</t>
  </si>
  <si>
    <t>ì. àëÏ³ÝÛ³ÝÇ ³ñÓ³Ý</t>
  </si>
  <si>
    <t>2012Ã.</t>
  </si>
  <si>
    <t>êÇë³Ï Ü³Ñ³å»ïÇ Ññ³å³ñ³ÏÇ ß³ïñí³ÝÝ»ñ</t>
  </si>
  <si>
    <t>êÇë³Ï³Ý ÷áÕáóÇ Ñáõß³ñÓ³Ý-³ÕµÛáõñ</t>
  </si>
  <si>
    <t>Î.¸»ÙÇñ×Û³ÝÇ ³Ýí³Ý ³Û·Ç</t>
  </si>
  <si>
    <t>Ø³ÛÇëÇ 28-Ç ³Ýí³Ý ³Û·Ç</t>
  </si>
  <si>
    <t>Ø³ÝÏ³Ï³Ý ³Û·Ç</t>
  </si>
  <si>
    <t>ÐÇ¹ñáßÇÝ³ñ³ñÝ»ñÇ ³Û·Ç</t>
  </si>
  <si>
    <t>²Õµ³í³Ûñ</t>
  </si>
  <si>
    <t>Î³Ù³ñáí Ï³Ùáõñç ¶. ÜÅ¹»ÑÇ ÷.</t>
  </si>
  <si>
    <t>Ð»ïÇáïÝ Ï³Ùáõñç</t>
  </si>
  <si>
    <t>Ð»Í³Ý³ÛÇÝ Ï³Ùáõñç /´àô²î-Ç Ñ³ñ¨³ÝáõÃÛ³Ùµ/</t>
  </si>
  <si>
    <t>Ð»Í³Ý³ÛÇÝ Ï³Ùáõñç /§ê»ñå³ÝïÇÝ³¦ êäÀ-Ç Ñ³ñ¨³ÝáõÃÛ³Ùµ/</t>
  </si>
  <si>
    <t>àéá·Ù³Ý ó³Ýó` 9853 ·.Ù., ³Û¹ ÃíáõÙ`</t>
  </si>
  <si>
    <t>1980, 1998, 2001</t>
  </si>
  <si>
    <t>1)</t>
  </si>
  <si>
    <t xml:space="preserve">  àõÛÍ-êÇëÇ³Ý /·»ï³÷ÝÛ³ Ã³Õ³Ù³ë/ 4003 ·.Ù.</t>
  </si>
  <si>
    <t>2)</t>
  </si>
  <si>
    <t xml:space="preserve">  àõÛÍ-êÇëÇ³Ý /Ó³Ë³÷ÝÛ³ Ã³Õ³Ù³ë/ 4750 ·.Ù.</t>
  </si>
  <si>
    <t>3)</t>
  </si>
  <si>
    <t xml:space="preserve">  ²Û·»·áñÍ³Ï³ÝÇ ³ñï³ùÇÝ ·ÇÍ` 1100 ·.Ù.</t>
  </si>
  <si>
    <t>æñ³ÛÇÝ Ñ³Û»ÉÇÝ»ñ</t>
  </si>
  <si>
    <t>¼áõ·³ñ³Ý ºñ¨³ÝÛ³Ý ³Û·áõÙ</t>
  </si>
  <si>
    <t>Ü»ñÑ³Ù³ÛÝù³ÛÇÝ Ýß³Ý³ÏáõÃÛ³Ý 
ç»ñÙ³Ù³ï³Ï³ñ³ñÙ³Ý Ñ³Ù³Ï³ñ·  14,615կմ</t>
  </si>
  <si>
    <t>4)</t>
  </si>
  <si>
    <t>01.12.2008Ã.-01.09.2010Ã.</t>
  </si>
  <si>
    <t>Èáõë³Ù÷á÷ 153 Ñ³ï</t>
  </si>
  <si>
    <t>¶ÍÇ »ñÏ³ñáõÃÛáõÝ  12120 Ù</t>
  </si>
  <si>
    <t>Ð»Ý³ëÛáõÝ Ù»Í 57 Ñ³ï</t>
  </si>
  <si>
    <t>01.09.2012Ã.</t>
  </si>
  <si>
    <t>äÉ³ëïÙ³ëë» Éáõë³Ù÷á÷ 53 Ñ³ï</t>
  </si>
  <si>
    <t>¾É. Ñ³Õáñ¹³É³ñÇ »ñÏ³ñáõÃÛáõÝ 18.66X100 ·Ù</t>
  </si>
  <si>
    <t>Ð»Ý³ëÛáõÝ 53 Ñ³ï</t>
  </si>
  <si>
    <t>Ð³ßíÇãÇ ïáõ÷ 5 Ñ³ï</t>
  </si>
  <si>
    <t>5)</t>
  </si>
  <si>
    <t>²íïáÙ³ï ÷áË³ñÏÇã 5 Ñ³ï</t>
  </si>
  <si>
    <t>6)</t>
  </si>
  <si>
    <t>ØÇ³ý³½ ¿É. Ñ³ßíÇã 5 Ñ³ï</t>
  </si>
  <si>
    <t>7)</t>
  </si>
  <si>
    <t>¾É. Å³Ù³Ý³ÏÇ é»É» 5 Ñ³ï</t>
  </si>
  <si>
    <t>8)</t>
  </si>
  <si>
    <t>¿É. Éáõë³íáñáõÃÛ³Ý É³Ùå 14 Ñ³ï</t>
  </si>
  <si>
    <t>öáÕáóÝ»ñ   446.4 Ñ³½.ùÙ</t>
  </si>
  <si>
    <t>2013Ã.</t>
  </si>
  <si>
    <t>Ðñ³å³ñ³ÏÝ»ñ  6.9 Ñ³½ ùÙ, ³Û¹ ÃíáõÙ`</t>
  </si>
  <si>
    <t>ì. àëÏ³ÝÛ³ÝÇ ³Ýí³Ý ³½³ï³Ù³ñïÇ hñ³å³ñ³Ï` 4.5 Ñ³½.ù.Ù.</t>
  </si>
  <si>
    <t>§Ø³Ûñ ³ñÓ³Ý¦ hñ³å³ñ³Ï`  0.9 Ñ³½.ùÙ</t>
  </si>
  <si>
    <t>§àñáï³Ý¦ ÏÇÝáÃ³ïñáÝ hñ³å³ñ³Ï` 1.5 Ñ³½.ùÙ</t>
  </si>
  <si>
    <t>êÇë³Ï Ü³Ñ³å»ïÇ Ññ³å³ñ³Ï    3.7 Ñ.ùÙ</t>
  </si>
  <si>
    <t>2008Ã</t>
  </si>
  <si>
    <t>Ò¨³íáñ Éáõë³ïáõ ÷áùñ Ñ»Ý³ëÛáõÝáí 19 Ñ³ï /êÇë³Ï Ü³Ñ³å»ïÇ Ññ³å³ñ³Ï/</t>
  </si>
  <si>
    <t>2010թ.</t>
  </si>
  <si>
    <t>Ê³Õ³Ññ³å³ñ³ÏÝ»ñ 7.835 Ñ³½ ùÙ, ³Û¹ ÃíáõÙ`</t>
  </si>
  <si>
    <t xml:space="preserve">     êÇë³Ï³Ý 50                            0.415 Ñ³½.ù.Ù.</t>
  </si>
  <si>
    <t xml:space="preserve">     ÞÇñí³Ý½³¹» 2-³`                 0.87 Ñ³½.ù.Ù.</t>
  </si>
  <si>
    <t xml:space="preserve">     Æëñ³»É-úñÇ 3-³`                    0.95 Ñ³½.ù.Ù.</t>
  </si>
  <si>
    <t xml:space="preserve">     Ê³ÝçÛ³Ý 3-³`                         0.79 Ñ³½.ù.Ù.</t>
  </si>
  <si>
    <t xml:space="preserve">     üÇ½ÏáõÉïáõñÝÇÏÝ»ñÇ 6`         0.37 Ñ³½.ù.Ù.</t>
  </si>
  <si>
    <t>ա)</t>
  </si>
  <si>
    <t xml:space="preserve"> ê³Ñ³ñ³Ý 3.6x0.7x2.4</t>
  </si>
  <si>
    <t>բ)</t>
  </si>
  <si>
    <t xml:space="preserve"> ÞÕÃ³Ý»ñáí ÷áùñ ×á×³Ý³Ï 2.5x0.5x1.8</t>
  </si>
  <si>
    <t>գ)</t>
  </si>
  <si>
    <t xml:space="preserve"> ¼ëå³Ý³Ïáí ×á×³Ý³Ï /4 ï»Õ/ , 2.6x0.4x0.8</t>
  </si>
  <si>
    <t>դ)</t>
  </si>
  <si>
    <t xml:space="preserve"> ê»Õ³Ý-Ýëï³ñ³Ý /L-2m/ </t>
  </si>
  <si>
    <t xml:space="preserve">     ¶³ÛÇ 6`                                    1.2 Ñ³½.ù.Ù.</t>
  </si>
  <si>
    <t xml:space="preserve">     ¶³ÛÇ 12`                                  1.2 Ñ³½.ù.Ù.</t>
  </si>
  <si>
    <t>9)</t>
  </si>
  <si>
    <t xml:space="preserve">     Æëñ³յ»É-úñÇ 1-·`                    0.42 Ñ³½.ù.Ù.</t>
  </si>
  <si>
    <t>10)</t>
  </si>
  <si>
    <t xml:space="preserve">     êÇë³Ï³Ý 48`                           0.42 Ñ³½.ù.Ù.</t>
  </si>
  <si>
    <t>Î³Ý³ã ï³ñ³ÍùÝ»ñ /·³½áÝÝ»ñ/ 12.4 Ñ³½.ùÙ, ³Û¹ ÃíáõÙ`</t>
  </si>
  <si>
    <t xml:space="preserve">       êÇë³Ï³Ý ÷áÕáó`                   3.2 Ñ³½.ù.Ù.</t>
  </si>
  <si>
    <t xml:space="preserve">       ¶.ÜÅ¹»ÑÇ ÷áÕáó`                   1.8 Ñ³½.ù.Ù.</t>
  </si>
  <si>
    <t xml:space="preserve">       â³ñ»ÝóÇ ÷áÕáó`                   4.2 Ñ³½.ù.Ù.</t>
  </si>
  <si>
    <t xml:space="preserve">       ÞÇñí³Ý½³¹»Ç ÷áÕáó`          1.2 Ñ³½.ù.Ù.</t>
  </si>
  <si>
    <t xml:space="preserve">       Æëñ³յ»É-úñÇ ÷áÕáó`               2.0 Ñ³½.ù.Ù.</t>
  </si>
  <si>
    <t xml:space="preserve">Ø³ñ½³¹³ßï 18000ùÙ   </t>
  </si>
  <si>
    <t>1991Ã.</t>
  </si>
  <si>
    <t>üáõïµáÉÇ ÷áùñ ¹³ßï</t>
  </si>
  <si>
    <t>êÇë³Ï³Ý 46 ² ß»ÝùÇ ·³½³ï³ñ</t>
  </si>
  <si>
    <t>ÞÇñí³Ý½³¹» Ã³Õ³Ù³ëÇ ·³½³ï³ñ</t>
  </si>
  <si>
    <t>2007Ã.</t>
  </si>
  <si>
    <t>êÇëÇ³ÝÇ ù³Õ³ù³ÛÇÝ Ñ³Ù³ÛÝùÇ í³ñã³Ï³Ý ß»ÝùÇ ·³½ÇýÇÏ³óÙ³Ý Ñ³Ù³Ï³ñ· 227·Ù</t>
  </si>
  <si>
    <t>2009Ã.</t>
  </si>
  <si>
    <t>¶³ÛÇ ÃÇí 7 ß»ÝùÇ Ãíáí 38 µÝ³Ï³ñ³ÝÝ»ñ /1,2,3,4,5,7,8,11,13,14,15,16,17,19,20,22,23,24,25,26,27,28, 29,31,34,35,36,38,39,40,41,42,45,46,47,48,49 ¨ 50/</t>
  </si>
  <si>
    <t>§´ÉÃµÉÃ³ÝÇ¦ ï³ñ³Íù`  2600.0  ù³é.Ù</t>
  </si>
  <si>
    <t>Քլորակայան</t>
  </si>
  <si>
    <t>Պահակատուն</t>
  </si>
  <si>
    <t>Ջրամբար</t>
  </si>
  <si>
    <t>§Ø»Í ³ÕµÛáõñÇ¦ ï³ñ³Íù` 300.0 ù³é.Ù</t>
  </si>
  <si>
    <t>§ê¨ ³ÕµÛáõñÇ¦ ï³ñ³Íù` 1500.0 ù³é.Ù</t>
  </si>
  <si>
    <t>Կապտաժ</t>
  </si>
  <si>
    <t>Øñ·³ïáõ ³Û·Ç   17 Ñ³ /ê¨ ³ÕµÛáõñÇ ï³ñ³Íù/</t>
  </si>
  <si>
    <t>üÇ½ÏáõÉïáõñÝÇÏÝ»ñÇ ÃÇí 6 ß»ÝùÇ 1-ÇÝ Ñ³ñÏáõÙ բացվածք 219.0 ùÙ</t>
  </si>
  <si>
    <t>äáÙå³Ï³Û³ÝÇ ÏÇë³Ï³éáõÛó ß»Ýù /àõÛÍÇ í³ñã³Ï³Ý ï³ñ³ÍùÇÝ ë³ÑÙ³Ý³ÏÇó/</t>
  </si>
  <si>
    <t>²ñï³¹ñ³Ï³Ý ÏÇë³Ï³éáõÛó ß»Ýù /àõÛÍÇ í³ñã³Ï³Ý ï³ñ³ÍùÇÝ ë³ÑÙ³Ý³ÏÇó/</t>
  </si>
  <si>
    <t>²Õµ³ñÏÕ /Ù»Í/    15 Ñ³ï</t>
  </si>
  <si>
    <t>2010Ã.</t>
  </si>
  <si>
    <t>²Õµ³ñÏÕ /÷áùñ/    15 Ñ³ï</t>
  </si>
  <si>
    <t>²Õµ³Ù³Ý  / 7Ñ³ï /</t>
  </si>
  <si>
    <t xml:space="preserve">²ÉÛáõÙÇÝ»  Ï³Ù³ñ³Ó¨ å³ïáõÑ³ÝÝ»ñ (1.09x1.76 R=0.52Ù), 6 Ñ³ï՝        17.4ùÙ      </t>
  </si>
  <si>
    <t>ä³ïáõÑ³ÝÝ»ñÇ ³å³ÏÇ 16.6ùÙ</t>
  </si>
  <si>
    <t xml:space="preserve">²ÉÛáõÙÇÝ» ³å³Ï»å³ï íÇïñ³ÅÝ»ñ (0.75x3.70Ù) 2 Ñ³ï՝  5.55 ùÙ            </t>
  </si>
  <si>
    <t xml:space="preserve">²ÉÛáõÙÇÝ» ¹éÝ»ñ (1.22x2.54 R=0.52Ù-1 Ñ³ï /Ù»Ï ÷»ÕÏÁ ãÏ³/, 1.55x3.7Ù- 1 Ñ³ï)  9.26ùÙ </t>
  </si>
  <si>
    <t>¸éÝ»ñÇ ³å³ÏÇÝ»ñ   4.50 ùÙ</t>
  </si>
  <si>
    <t>²ÉÛáõÙÇÝ» ³å³Ï»å³ï Éáõë³ÙáõïÝ»ñ  /3 Ñ³ï/ 1.32 X 1.97 /7.8ùÙ/</t>
  </si>
  <si>
    <t>²ÉÛáõÙÇÝ» Ï³Ù³ñ³Ó¨ ¹áõé  /1Ñ³ï/ 2.30 X 2.13, R=1.15Ù/,  /7.0ùÙ/</t>
  </si>
  <si>
    <t xml:space="preserve">Ð»Ý³ëÛáõÝ  38 Ñ³ï </t>
  </si>
  <si>
    <t>01.12.2010Ã.§êÇëÇ³ÝÇ µÝ³Ï³ñ³Ý³ÛÇÝ ÏáÙáõÝ³É ïÝï.¦ Ðà²Î-Ç ÏáÕÙÇó Çñ³Ï³Ý.</t>
  </si>
  <si>
    <t>Èáõë³ïáõ 49 Ñ³ï</t>
  </si>
  <si>
    <t>Էլեկտրական ·ÍÇ »ñÏ³ñáõÃÛáõÝ 1625X2</t>
  </si>
  <si>
    <t>Ø»ï³Õ³Ï³Ý ×³Õ³ß³ñ /14.9 ùÙ/</t>
  </si>
  <si>
    <t>ºñÏï³íñ /³é³ÝÓÇÝ ÏïáñÝ»ñáí, 0.23ïÝ/</t>
  </si>
  <si>
    <t>ö³Ûï» ¹éÝ»ñ ³é³Ýó ßñç³Ý³Ï /33ùÙ/</t>
  </si>
  <si>
    <t>ö³Ûï» ¹éÝ»ñ ³é³Ýó ßñç³Ý³Ï, 2 Ñ³ï  /2.4ùÙ/</t>
  </si>
  <si>
    <t>²Õµ³Ù³Ý         30 Ñ³ï</t>
  </si>
  <si>
    <t>2011Ã.</t>
  </si>
  <si>
    <t>²Õµ³Ù³Ý         10 Ñ³ï</t>
  </si>
  <si>
    <t>2012թ.</t>
  </si>
  <si>
    <t>²Õµ³Ù³Ý         40 Ñ³ï</t>
  </si>
  <si>
    <t>Ö³Ý³å³ñÑ³ÛÇÝ Ýß³ÝÝ»ñ</t>
  </si>
  <si>
    <t>Լուսացույցներ` զգուշացնող թարթող /3 հատ/</t>
  </si>
  <si>
    <t>2009թ.</t>
  </si>
  <si>
    <t>Լուսացույցներ /11 հատ/</t>
  </si>
  <si>
    <t>Հասարակական զուգարաններ /2 հատ/</t>
  </si>
  <si>
    <t>2014թ.</t>
  </si>
  <si>
    <t>Կանգառներ /8 հատ/</t>
  </si>
  <si>
    <t>Նստարան /1000x800x1500մմ/ 13 հատ</t>
  </si>
  <si>
    <t>Աղբաման /250x400մմ/ 10 հատ</t>
  </si>
  <si>
    <t>Մալուխ /բազմաջիղ պղինձ, 2x4մմ/  500մ</t>
  </si>
  <si>
    <t>Լուսատու /D=200մմ/ 30հատ</t>
  </si>
  <si>
    <t>Լուսատու / 446 հատ/</t>
  </si>
  <si>
    <t>2015թ</t>
  </si>
  <si>
    <t>Նստարաններ 19 հատ</t>
  </si>
  <si>
    <t>2017թ.</t>
  </si>
  <si>
    <t>Լուսատուների կառուցում և վերանորոգում (175 հատ)</t>
  </si>
  <si>
    <t>Աղբաման /ՈՒրբան/ 28 հատ</t>
  </si>
  <si>
    <t>2018թ.</t>
  </si>
  <si>
    <t>108մմ տրամագծով՝ 1328գծմ, 159մմ տրամագծով՝ 10275գծմ, 219մմ տրամագծով՝ 1980գծմ, 273մմ տրամագծով՝ 250գծմ, 530մմ տրամագծով՝ 147գծմ խողովակները և d-100 մակնիշի 10հատ, d-150 մակնիշի 70 հատ, d-200 մակնիշի 4 հատ փականներ:</t>
  </si>
  <si>
    <t>ԸՆԴԱՄԵՆԸ ՍԻՍԻԱՆ ՔԱՂԱՔ</t>
  </si>
  <si>
    <t>ՏՈԼՈՐՍ</t>
  </si>
  <si>
    <t>Խմելու ջրի ցանցեր</t>
  </si>
  <si>
    <t>Կոյուղի</t>
  </si>
  <si>
    <t>Շենքերի ջեռուցման ցանց</t>
  </si>
  <si>
    <t>Ոռոգման ջրատար</t>
  </si>
  <si>
    <t>Ջրի պոմպ</t>
  </si>
  <si>
    <t>ԲՆՈՒՆԻՍ</t>
  </si>
  <si>
    <t>Աղբյուր Քոսի</t>
  </si>
  <si>
    <t>Աղբյուր Քահրիգ</t>
  </si>
  <si>
    <t>Երկաթյա տնակ</t>
  </si>
  <si>
    <t>ԴԱՍՏԱԿԵՐՏ</t>
  </si>
  <si>
    <t>Խմելու ջրի ներտնտեսային ցանց</t>
  </si>
  <si>
    <t>Խմելու ջրի արտաքին ցանց</t>
  </si>
  <si>
    <t>Գերեզմանատուն</t>
  </si>
  <si>
    <t>Ներհանքային կամուրջ</t>
  </si>
  <si>
    <t>Համայնքի լուսավորության ցանց</t>
  </si>
  <si>
    <t>ՀԱՑԱՎԱՆ</t>
  </si>
  <si>
    <t>Ոռոգման խողովակաշար</t>
  </si>
  <si>
    <t>ԹԱՍԻԿ</t>
  </si>
  <si>
    <t>Խմելու ջրի խողովակներ</t>
  </si>
  <si>
    <t>Գյուղամիջյան ճանապարհ</t>
  </si>
  <si>
    <t>Գետանցում</t>
  </si>
  <si>
    <t>Փողոցային  լուսավորություն</t>
  </si>
  <si>
    <t>Խմելու ջրի ջրագծի,ՕԿՋ-ի ջրընդունիչ</t>
  </si>
  <si>
    <t xml:space="preserve"> ԱՂԻՏՈՒ</t>
  </si>
  <si>
    <t>Ոռոգման ջրագիծ</t>
  </si>
  <si>
    <t>Ներքին խմելու ջրի ցանց</t>
  </si>
  <si>
    <t>Ներտնային ոռոգման ցանց</t>
  </si>
  <si>
    <t>ՎԱՂԱՏԻՆ</t>
  </si>
  <si>
    <t>Ջրագծի ներքին ցանց</t>
  </si>
  <si>
    <t>ՈՐՈՏՆԱՎԱՆ</t>
  </si>
  <si>
    <t>Ներհամայնքային ջրագիծ</t>
  </si>
  <si>
    <t>Ույծ</t>
  </si>
  <si>
    <t>Ներհամայնքային ներհամայնքային փողոցներ և հրապարակ</t>
  </si>
  <si>
    <t>Հուշարձան</t>
  </si>
  <si>
    <t>Հուշարձան-աղբյուր</t>
  </si>
  <si>
    <t>Մատուռ</t>
  </si>
  <si>
    <t>Կամուրջ  Այրի</t>
  </si>
  <si>
    <t>Եկեղեցի քանդված</t>
  </si>
  <si>
    <t>Մետաղյա տնակ</t>
  </si>
  <si>
    <t>ԴԱՐԲԱՍ</t>
  </si>
  <si>
    <t>1941-1945թթ  զոհվածների հիշատակին նվիրված հուշաղբյուր</t>
  </si>
  <si>
    <t>Արևային օդատաքացման համակարգ</t>
  </si>
  <si>
    <t>Ցերեկային լուսավորության երկաթե սյուներ</t>
  </si>
  <si>
    <t>Լուսադիոդային լուսարձակներ</t>
  </si>
  <si>
    <t>Ցերեկային լուսարձակներ</t>
  </si>
  <si>
    <t>Ցերեկային լուսավորության ցանց</t>
  </si>
  <si>
    <t>Եղեռնի նահատակներիհիշատակին նվիրված խաչքար</t>
  </si>
  <si>
    <t>ՇԱՄԲ</t>
  </si>
  <si>
    <t xml:space="preserve"> Անասունների ջրելատեղ Եռաբլուրում</t>
  </si>
  <si>
    <t>ԳԵՏԱԹԱՂ</t>
  </si>
  <si>
    <t>Ներհամայնքային ջրամատակարարման համակարգ</t>
  </si>
  <si>
    <t>Ներհամայնքային  ոռոգման  համակարգ</t>
  </si>
  <si>
    <t>Եկեղեցի</t>
  </si>
  <si>
    <t>Խաչքար</t>
  </si>
  <si>
    <t>ԼՈՐ</t>
  </si>
  <si>
    <t>Ջրանցք</t>
  </si>
  <si>
    <t>Ոռոգման ցանց</t>
  </si>
  <si>
    <t>Հուշարձան-մահարձան</t>
  </si>
  <si>
    <t>Ներհամայնքային կամուրջ</t>
  </si>
  <si>
    <t>ՇԵՆԱԹԱՂ</t>
  </si>
  <si>
    <t>Աղբյուր հուշարձան</t>
  </si>
  <si>
    <t>ՆՈՐԱՎԱՆ</t>
  </si>
  <si>
    <t>Խմելու ջրի ջրավազան</t>
  </si>
  <si>
    <t>Խմելու ջրի ներքին ցանց</t>
  </si>
  <si>
    <t>Ճաբապարհ Նոր Նորավան</t>
  </si>
  <si>
    <t>ՇԱՔԻ</t>
  </si>
  <si>
    <t>Ներհամայնքային ոռոգման համակարգ</t>
  </si>
  <si>
    <t>Եևկաթյան նստարան</t>
  </si>
  <si>
    <t>Մետաղյա խող.ջրագիծ</t>
  </si>
  <si>
    <t>Մետաղյա խող. հենասյուն</t>
  </si>
  <si>
    <t>2014-2016</t>
  </si>
  <si>
    <t>Հաղորդալար</t>
  </si>
  <si>
    <t>2014-2017</t>
  </si>
  <si>
    <t>Փողոցային  լուսամփոփներ</t>
  </si>
  <si>
    <t>ՇԱՂԱՏ</t>
  </si>
  <si>
    <t>Ջրագիծ</t>
  </si>
  <si>
    <t>Ցանցային անլար  սարք</t>
  </si>
  <si>
    <t>ԻՇԽԱՆԱՍԱՐ</t>
  </si>
  <si>
    <t>Ավտոկանգառ</t>
  </si>
  <si>
    <t>ԱՆԳԵՂԱԿՈԹ</t>
  </si>
  <si>
    <t>Սպանդարյան-Անգեղակոթ ջրատար</t>
  </si>
  <si>
    <t>Ջրի ներքին ցանց</t>
  </si>
  <si>
    <t>ԸՆԴԱՄԵՆԸ  ԲՆԱԿԱՎԱՅՐԵՐ</t>
  </si>
  <si>
    <t>ԸՆԴԱՄԵՆԸ  ՀԱՄԱՅՆՔ</t>
  </si>
  <si>
    <t>Համայնքային 
նշանակության շինությունների և
կառույցների անվանումը</t>
  </si>
  <si>
    <t>Շենքեր և շինություններ /դրամ/</t>
  </si>
  <si>
    <t>Շրջ. գործկոմի շենք</t>
  </si>
  <si>
    <t>Սիսիանի քաղաքային համայնքի «Է. Ասյանի անվան Սիսիանի մանկական երաժշտական դպրոց» ՀՈԱԿ</t>
  </si>
  <si>
    <t>Համայնքային նշանակության կառույցներ և
կենսապահովման միջոցներ /կցվում է ցանկը` հավելված 2/</t>
  </si>
  <si>
    <t>Տոլորս բնակավայրի վարչական շենք</t>
  </si>
  <si>
    <t>Ախլաթյան բնակավայրի վարչական շենք</t>
  </si>
  <si>
    <t xml:space="preserve">Ախլաթյան բնակավայրի կաթի ընդունման կետ </t>
  </si>
  <si>
    <t>Ախլաթյան բնակավայրի կենցաղի տուն</t>
  </si>
  <si>
    <t>Բնունիս բնակավայրի վարչական շենք</t>
  </si>
  <si>
    <t>Տորունիք բնակավայրի ակումբի շենք</t>
  </si>
  <si>
    <t>Տորունիք բնակավայրի կերաղացի շենք</t>
  </si>
  <si>
    <t>Տորունիք բնակավայրի երիտասարդական միության  շենք</t>
  </si>
  <si>
    <t>Տորունիք բնակավայրի բուժկետի շենք</t>
  </si>
  <si>
    <t>Դաստակերտ բնակավայրի վարչական շենք</t>
  </si>
  <si>
    <t>Դաստակերտ բնակավայրի մշակույթի տուն</t>
  </si>
  <si>
    <t>Դաստակերտ բնակավայրի կենցաղի տուն</t>
  </si>
  <si>
    <t>Դաստակերտ բնակավայրի ճաշարան</t>
  </si>
  <si>
    <t>Դաստակերտ բաղնիքի շենք</t>
  </si>
  <si>
    <t xml:space="preserve">Նժդեհ բնակավայրի յոթ  կիսաքանդ շինություններ </t>
  </si>
  <si>
    <t xml:space="preserve">Նժդեհ բնակավայրի ներհամայնքային կամուրջ </t>
  </si>
  <si>
    <t xml:space="preserve">Նժդեհ բնակավայրի նախկին կապի շենք </t>
  </si>
  <si>
    <t xml:space="preserve">Աշոտավան բնակավայրի հանրախանութի  շենք </t>
  </si>
  <si>
    <t>Աշոտավան բնակավայրի պահակի տնակ</t>
  </si>
  <si>
    <t>Աշոտավան բնակավայրի կաթսայատուն</t>
  </si>
  <si>
    <t>Աշոտավան բնակավայրի կենցաղի տուն</t>
  </si>
  <si>
    <t>Աշոտավան բնակավայրի մանկապարտեզի շենք</t>
  </si>
  <si>
    <t>Հացավան բնակավայրի վարչական շենք</t>
  </si>
  <si>
    <t>Հացավան բնակավայրի ծննդատուն</t>
  </si>
  <si>
    <t>Հացավան բնակավյրի խանութի շենք</t>
  </si>
  <si>
    <t>Թասիկ  բնակավյրի  գրասենյակի շենք</t>
  </si>
  <si>
    <t>Թասիկ  բնակավյրի  ակումբ -կինոխցիկ</t>
  </si>
  <si>
    <t xml:space="preserve">Թասիկ  բնակավյրի կաթի հավաքման կետ </t>
  </si>
  <si>
    <t>Թասիկ  բնակավյրի կորմոցեխ</t>
  </si>
  <si>
    <t>Թասիկ  բնակավյրի պահեստ</t>
  </si>
  <si>
    <t>Թասիկ  բնակավյրի բաղնիքի շենք</t>
  </si>
  <si>
    <t>Թասիկ  բնակավյրի նախկին կաթի մշակման կետ</t>
  </si>
  <si>
    <t>Թասիկ  բնակավյրի մանկապարտեզի շենք</t>
  </si>
  <si>
    <t>Սալվարդ բնակավայրի բաղնիքի շենք</t>
  </si>
  <si>
    <t>Սալվարդ բնակավայրի էլեկտրոկայան</t>
  </si>
  <si>
    <t>Սալվարդ բնակավայրի կենցաղի տուն</t>
  </si>
  <si>
    <t>Սալվարդ բնակավայրի ակումբ գրադարան</t>
  </si>
  <si>
    <t>Բռնակոթ  բնակավայրի կենցաղի տուն</t>
  </si>
  <si>
    <t>Աղիտու բնակավայրի ՀՈԱԿ_ի շենք</t>
  </si>
  <si>
    <t>Աղիտու բնակավայրի ակումբի  շենք</t>
  </si>
  <si>
    <t>Վաղատին բնակավայրի վարչական  շենք</t>
  </si>
  <si>
    <t>Վաղատին բնակավայրի կենցաղի տուն</t>
  </si>
  <si>
    <t>Վաղատին բնակավայրի հովվի կացարան</t>
  </si>
  <si>
    <t>Վաղատին բնակավայրի հիվանդանոցի շենք</t>
  </si>
  <si>
    <t>Վաղատին բնակավայրի մշակութի տուն</t>
  </si>
  <si>
    <t>Որոտնավան բնակավայրի պահեստ</t>
  </si>
  <si>
    <t>Որոտնավան բնակավայրի կովանոց</t>
  </si>
  <si>
    <t>ՈՒյծ բնակավայրի մշակույթի տուն</t>
  </si>
  <si>
    <t>ՈՒյծ բնակավայրի գրադարանի շենք</t>
  </si>
  <si>
    <t>ՈՒյծ բնակավայրի մանկապարտեզի կիսակառույց</t>
  </si>
  <si>
    <t>ՈՒյծ բնակավայրի  մանկապարտեզի շենք վերանորոգված</t>
  </si>
  <si>
    <t>ՈՒյծի հիդրոպոմպակայան</t>
  </si>
  <si>
    <t>ՈՒյծ բնակավայրի արտադրական նշանակության շենք /ՀԷԿ-ի ջրընդունիչ պատվար/</t>
  </si>
  <si>
    <t>Լծեն բնակավայրի վարչական շենք</t>
  </si>
  <si>
    <t>Լծեն  բնակավայրի ակումբի շենք</t>
  </si>
  <si>
    <t>Դարբաս  բնակավայրի հիվանդանոցի շենք</t>
  </si>
  <si>
    <t>Դարբաս  բնակավայրի կուլտուրայի տան շենք</t>
  </si>
  <si>
    <t>Դարբաս  բնակավայրի մանկապարտեզի  շենք</t>
  </si>
  <si>
    <t>Դարբաս  բնակավայրի վարչական շենք</t>
  </si>
  <si>
    <t>Դարբաս  բնակավայրի բտման գոմ</t>
  </si>
  <si>
    <t>Դարբաս  բնակավայրի ավտոպարկ</t>
  </si>
  <si>
    <t>Դարբաս  բնակավայրի հացահատիկի պահեստ</t>
  </si>
  <si>
    <t>Դարբաս  բնակավայրի համայնքային կենտրոնի շենք</t>
  </si>
  <si>
    <t>Շամբ  բնակավայրի կովանոց</t>
  </si>
  <si>
    <t>Շամբ  բնակավայրի հորթանոց</t>
  </si>
  <si>
    <t>Շամբ  բնակավայրի խոզանոց</t>
  </si>
  <si>
    <t>Շամբ բնակավայրի հնոցատուն</t>
  </si>
  <si>
    <t>Շամբ բնակավայրի վարչական շենք</t>
  </si>
  <si>
    <t>Շամբ բնակավայրի բաղնիքի շենք</t>
  </si>
  <si>
    <t>Շամբ բնակավայրի խանութի շենք</t>
  </si>
  <si>
    <t>Շամբ բնակավայրի մանկապարտեզի  շենք</t>
  </si>
  <si>
    <t>Շամբ բնակավայրի բետոնե ավտոտնակներ</t>
  </si>
  <si>
    <t xml:space="preserve">Շամբ բնակավայրի կենցաղի տուն </t>
  </si>
  <si>
    <t>Շամբ բնակավայրի կիսավարտ պահեստ</t>
  </si>
  <si>
    <t>Շամբ բնակավայրի հովվի տուն Եռաբլուրում</t>
  </si>
  <si>
    <t>Շամբ բնակավայրի ոչխարանոց</t>
  </si>
  <si>
    <t>Շամբ բնակավայրի անասունների ջրելատեղ Եռաբլուրում</t>
  </si>
  <si>
    <t>Գետաթաղ բնակավայրի ակումբի շենք 1</t>
  </si>
  <si>
    <t>Գետաթաղ բնակավայրի ակումբի շենք 2</t>
  </si>
  <si>
    <t>Գետաթաղ բնակավայրի գրադարան</t>
  </si>
  <si>
    <t>Գետաթաղ բնակավայրի հուշարձան</t>
  </si>
  <si>
    <t>Գետաթաղ բնակավայրի կովանոց համալիր</t>
  </si>
  <si>
    <t>Գետաթաղ բնակավայրի  պահեստ</t>
  </si>
  <si>
    <t>Գետաթաղ բնակավայրի  պոմպակայանի շենք</t>
  </si>
  <si>
    <t>Գետաթաղ բնակավայրի հին դպրոց</t>
  </si>
  <si>
    <t>Գետաթաղ բնակավայրի  բաղնիք/առկա են միայն պատերը/</t>
  </si>
  <si>
    <t>Լոր բնակավայրի  վարչական շենք</t>
  </si>
  <si>
    <t>Լոր բնակավայրի մշակույթի տուն</t>
  </si>
  <si>
    <t>Լոր բնակավայրի  գրադարան</t>
  </si>
  <si>
    <t>Լոր բնակավայրի  Հ.Սահյանի տուն-թանգարան</t>
  </si>
  <si>
    <t>Լոր բնակավայրի  կովանոց</t>
  </si>
  <si>
    <t xml:space="preserve">Լոր բնակավայրի  ջրհան կայան </t>
  </si>
  <si>
    <t>Լոր-Գետաթաղ ջրհան կայան</t>
  </si>
  <si>
    <t>Շենաթաղ բնակավայրի թանգարանի շենք</t>
  </si>
  <si>
    <t>Շենաթաղ բնակավայրի բաղնիքի շենք</t>
  </si>
  <si>
    <t>Շենաթաղ բնակավայրի դպրոցի շենք</t>
  </si>
  <si>
    <t>Շենաթաղ բնակավայրի վարչական շենք</t>
  </si>
  <si>
    <t>Շենաթաղ բնակավայրի ակումբի  շենք</t>
  </si>
  <si>
    <t xml:space="preserve">Շենաթաղ բնակավայրի անասնակերի պահեստ  </t>
  </si>
  <si>
    <t>Շենաթաղ բնակավայրի կովանոց</t>
  </si>
  <si>
    <t>Շենաթաղ բնակավայրի կենցաղի տուն</t>
  </si>
  <si>
    <t>Շենաթաղ բնակավայրի ոչխարանոց անավարտ</t>
  </si>
  <si>
    <t>Շենաթաղ բնակավայրի կերախոհանոց անավարտ</t>
  </si>
  <si>
    <t>Նորավան բնակավայրի մանկապարտեզ</t>
  </si>
  <si>
    <t>Նորավան բնակավայրում բնակարան</t>
  </si>
  <si>
    <t>Նորավան բնակավայրի օժանդակ շինություն,գոմեր</t>
  </si>
  <si>
    <t>Նորավան բնակավայրի ակունքի կիսակառույց շինություն</t>
  </si>
  <si>
    <t>Նորավան բնակավայրի վարչական շենք</t>
  </si>
  <si>
    <t>Նորավան բնակավայրի ակունքի հին պոմպակայն</t>
  </si>
  <si>
    <t>Նորավան բնակավայրի հին գյուղի սպսարկող շինություն</t>
  </si>
  <si>
    <t xml:space="preserve">Շաքի բնակավայրի  կոլտնտ. նախկին շենք </t>
  </si>
  <si>
    <t>Շաքի բնակավայրի ակումբի նոր շենք/վարչական /</t>
  </si>
  <si>
    <t>Շաղատ  բնակավայրի վարչական  շենք</t>
  </si>
  <si>
    <t>Շաղատ  բնակավայրի ակումբի շենք</t>
  </si>
  <si>
    <t xml:space="preserve">Շաղատ բնակավայրի խանութ </t>
  </si>
  <si>
    <t>Շաղատ բնակավայրի հացի փուռ քանդած</t>
  </si>
  <si>
    <t>Շաղատ բնակավայրի կաթսայատուն</t>
  </si>
  <si>
    <t>Շաղատ բնակավայրի ՆՈՒՀ-ի շենք</t>
  </si>
  <si>
    <t>Շաղատ բնակավայրի բնակելի շենք  28</t>
  </si>
  <si>
    <t>Շաղատ բնակավայրի ձիթհան /թանգարան/</t>
  </si>
  <si>
    <t>Շաղատ բնակավայրի բուժկետի շենք</t>
  </si>
  <si>
    <t>Բալաք բնակավայրի վարչական շենք</t>
  </si>
  <si>
    <t>Մուցք բնակավայրի վարչական շենք</t>
  </si>
  <si>
    <t>Մուցք բնակավայրի ակումբի շենք</t>
  </si>
  <si>
    <t>Անգեղակոթ բնակավայրի վարչական շենք</t>
  </si>
  <si>
    <t>Անգեղակոթ բնակավայրի կենցաղի տուն</t>
  </si>
  <si>
    <t>Անգեղակոթ բնակավայրի ակումբի շենք</t>
  </si>
  <si>
    <t>Իշխանասար</t>
  </si>
  <si>
    <t>ՍԻՍԻԱՆԻ ՀԱՄԱՅՆՔԱՊԵՏԱՐԱՆԻ ԱՇԽԱՏԱԿԱԶՄ</t>
  </si>
  <si>
    <t>N</t>
  </si>
  <si>
    <t>²åñ³ÝùÇ ³Ýí³ÝáõÙÁ</t>
  </si>
  <si>
    <t>Þ³Ñ³·áñÍÙ³Ý ï³ñ»ÃÇíÁ</t>
  </si>
  <si>
    <t>â/Ù</t>
  </si>
  <si>
    <t>ø³Ý³ÏÁ</t>
  </si>
  <si>
    <t>Ð³ßí»Ïßé³ÛÇÝ ³ñÅ»ù /¹ñ³Ù/</t>
  </si>
  <si>
    <t>Ø³ßí³ÍáõÃÛáõÝ /¹ñ³Ù/</t>
  </si>
  <si>
    <t>âÑñÏÇ½íáÕ å³Ñ³ñ³Ý</t>
  </si>
  <si>
    <t>հատ</t>
  </si>
  <si>
    <t>Գորգ</t>
  </si>
  <si>
    <t>Խոլ</t>
  </si>
  <si>
    <t>òáõó³ï³Ëï³Ï</t>
  </si>
  <si>
    <t>Î³¹» ³å³ñ³ï</t>
  </si>
  <si>
    <t>UPS Ï³ñ·³íáñÇã</t>
  </si>
  <si>
    <t>Ð»é³Ëáë³ÛÇÝ Ï³Û³Ý</t>
  </si>
  <si>
    <t>Հեռախոս</t>
  </si>
  <si>
    <t>øë»ñáùë</t>
  </si>
  <si>
    <t>¾É. ï³ù³óáõóÇã</t>
  </si>
  <si>
    <t>Լուսարձակ</t>
  </si>
  <si>
    <t>Պաշտոնական տեղեկագրեր</t>
  </si>
  <si>
    <t>Համակարգիչ Dell լրակազմ (նվիրատվությամբ ստացված համակարգիչ, շահագործման պիտանի չէ)</t>
  </si>
  <si>
    <t>ÎÉáñ ÏÝÇù</t>
  </si>
  <si>
    <t>2016թ.</t>
  </si>
  <si>
    <t>Դրոշմակնիք</t>
  </si>
  <si>
    <t>²íïá¹áÕ 205/70R 14 БЦ-6</t>
  </si>
  <si>
    <t>Սեղան</t>
  </si>
  <si>
    <t>Կաշվե բազկաթոռ</t>
  </si>
  <si>
    <t>Աթոռ</t>
  </si>
  <si>
    <t>Աթոռ կաշվե</t>
  </si>
  <si>
    <t>Աթոռներ</t>
  </si>
  <si>
    <t>Աթոռ սովորական</t>
  </si>
  <si>
    <t>Գրասենյակային աթոռներ</t>
  </si>
  <si>
    <t>Գրաս.աթոռ բարձր.կառավ.</t>
  </si>
  <si>
    <t>Տումբա</t>
  </si>
  <si>
    <t>Սեղան փոքր</t>
  </si>
  <si>
    <t>Դարակ 2 տումբանի</t>
  </si>
  <si>
    <t>Համակարգիչ PIV HDD</t>
  </si>
  <si>
    <t>Համակարգիչ HP230GTZ</t>
  </si>
  <si>
    <t>Համակարգիչ</t>
  </si>
  <si>
    <t>Համակարգիչ HP Compac</t>
  </si>
  <si>
    <t>Համակարգիչ BENQ</t>
  </si>
  <si>
    <t>hat</t>
  </si>
  <si>
    <t>Scaner Genius</t>
  </si>
  <si>
    <t>Անխափան սնուցման սարք</t>
  </si>
  <si>
    <t>Կենտ.պրոց.հովացման սարք</t>
  </si>
  <si>
    <t>ò³Ýó³ÛÇÝ ÏáÝó»Ýïñ³ïáñ 8port 10/100 Network Switch</t>
  </si>
  <si>
    <t>Համակարգիչ լրակազմ</t>
  </si>
  <si>
    <t>Համակարգիչ FLATRON</t>
  </si>
  <si>
    <t>ՍԻՍԻԱՆԻ ՀԱՄԱՅՆՔ</t>
  </si>
  <si>
    <t>Նստարան /1000x800x1500մմ/</t>
  </si>
  <si>
    <t>Աղբաման /250x400մմ/</t>
  </si>
  <si>
    <t>Էներգոխնայող լամպ /TORCH, 5w/</t>
  </si>
  <si>
    <t>Լուսատու /D=200մմ/</t>
  </si>
  <si>
    <t>Բաժակ</t>
  </si>
  <si>
    <t>Ճաշի ափսե</t>
  </si>
  <si>
    <t>Հացի աման</t>
  </si>
  <si>
    <t>Սպիտակեղենի կոմպլեկտ</t>
  </si>
  <si>
    <t>Սավոկ</t>
  </si>
  <si>
    <t>Խոզանակ</t>
  </si>
  <si>
    <t>կոմպլ.</t>
  </si>
  <si>
    <t>Ափսե դեսերտի</t>
  </si>
  <si>
    <t>Գդալ թեյի</t>
  </si>
  <si>
    <t>Գդալ</t>
  </si>
  <si>
    <t>Գդալ ճաշի</t>
  </si>
  <si>
    <t>Ափսե դեսերտ</t>
  </si>
  <si>
    <t>Մատրաս</t>
  </si>
  <si>
    <t>Ափսե ճաշի</t>
  </si>
  <si>
    <t>Բաժակ թեյի</t>
  </si>
  <si>
    <t>Ափսե դեսերտ /միջին/</t>
  </si>
  <si>
    <t>Սեղան /հիգ./</t>
  </si>
  <si>
    <t>Հաստ ծածկոց</t>
  </si>
  <si>
    <t>Վերմակակալ</t>
  </si>
  <si>
    <t>Թեյնիկ</t>
  </si>
  <si>
    <t>Սավան</t>
  </si>
  <si>
    <t>Էլ. պլիտա</t>
  </si>
  <si>
    <t>Ափսե /դեսերտ/</t>
  </si>
  <si>
    <t>Փայտե խոհ. տախտակ</t>
  </si>
  <si>
    <t>Դույլ</t>
  </si>
  <si>
    <t>Մաղ /քամիչ/</t>
  </si>
  <si>
    <t>Թեյի սպասք</t>
  </si>
  <si>
    <t>հավաք</t>
  </si>
  <si>
    <t>Սուրճի սպասք</t>
  </si>
  <si>
    <t>Ծաղկաման</t>
  </si>
  <si>
    <t>Սփռոց</t>
  </si>
  <si>
    <t>Ռետինե խողովակ</t>
  </si>
  <si>
    <t>Ափսե /փոքր դեսերտ/</t>
  </si>
  <si>
    <t>Ափսե /մեծ դեսերտ/</t>
  </si>
  <si>
    <t>Դանակ մեծ</t>
  </si>
  <si>
    <t>Բժշկ. թախտ</t>
  </si>
  <si>
    <t>Ափսե /ճաշի/</t>
  </si>
  <si>
    <t>Դաշնամուր &lt;&lt;Սևան&gt;&gt;</t>
  </si>
  <si>
    <t>Դաշնամուր &lt;&lt;Ֆանտազիա&gt;&gt;</t>
  </si>
  <si>
    <t>Քամիչ</t>
  </si>
  <si>
    <t>Հեռուստացույց</t>
  </si>
  <si>
    <t>Ռուսական պարի շալ</t>
  </si>
  <si>
    <t>Մատ բարբայի</t>
  </si>
  <si>
    <t>Մկնիկ</t>
  </si>
  <si>
    <t>Գոգնոց</t>
  </si>
  <si>
    <t>Պարային կոշիկ</t>
  </si>
  <si>
    <t>Համակարգիչ Samsung</t>
  </si>
  <si>
    <t>Ֆուտբոլիստի համազգեստ</t>
  </si>
  <si>
    <t>կոմպլեկտ</t>
  </si>
  <si>
    <t>Ֆուտբոլիստի գուլպա</t>
  </si>
  <si>
    <t>զույգ</t>
  </si>
  <si>
    <t>Գնդակի ցանց OFFS-2014</t>
  </si>
  <si>
    <t>Կեպի</t>
  </si>
  <si>
    <t>Թևնոց կաուչուկից</t>
  </si>
  <si>
    <t>Շապիկ</t>
  </si>
  <si>
    <t>Երկար շալվար</t>
  </si>
  <si>
    <t>Շապիկ պոլո</t>
  </si>
  <si>
    <t>Շորտ</t>
  </si>
  <si>
    <t>Գիտրի</t>
  </si>
  <si>
    <t>Հողաթափ ամառային</t>
  </si>
  <si>
    <t>Խաղակոշիկ</t>
  </si>
  <si>
    <t>Աթոռ սև</t>
  </si>
  <si>
    <t>Ցուցահանդեսի շրջանակ</t>
  </si>
  <si>
    <t>Մոլբերտ</t>
  </si>
  <si>
    <t>Հումք և 
նյութեր</t>
  </si>
  <si>
    <r>
      <t xml:space="preserve"> </t>
    </r>
    <r>
      <rPr>
        <i/>
        <sz val="9"/>
        <rFont val="GHEA Grapalat"/>
        <family val="3"/>
      </rPr>
      <t xml:space="preserve">Հավելված 1
</t>
    </r>
    <r>
      <rPr>
        <sz val="9"/>
        <rFont val="GHEA Grapalat"/>
        <family val="3"/>
      </rPr>
      <t>ՀՀ Սյունիքի մարզի Սիսիանի  համայնքի ավագանու 2018թ. հոկտեմբերի 10-ի 
թիվ 77-Ա  որոշման</t>
    </r>
  </si>
  <si>
    <t>շենքեր  և  
շինություններ</t>
  </si>
  <si>
    <t>Էլ.սարքեր 
սարքավորումներ</t>
  </si>
  <si>
    <r>
      <t xml:space="preserve">Հավելված 2 
</t>
    </r>
    <r>
      <rPr>
        <sz val="9"/>
        <rFont val="Arial Armenian"/>
        <family val="2"/>
      </rPr>
      <t>ՀՀ Սյունիքի մարզի Սիսիանի  համայնքի ավագանու 2018թ. հոկտեմբերի 10-ի  թիվ 77-Ա  որոշման</t>
    </r>
  </si>
  <si>
    <r>
      <t xml:space="preserve">öáÕáó³ÛÇÝ Éáõë³íáñáõÃÛáõÝ  </t>
    </r>
    <r>
      <rPr>
        <i/>
        <sz val="11"/>
        <rFont val="ARIAL ARMENIAN"/>
        <family val="2"/>
      </rPr>
      <t>/01.12.08Ã. ¹ñáõÃÛ³Ùµ/, ³Û¹ ÃíáõÙ`</t>
    </r>
  </si>
  <si>
    <r>
      <t xml:space="preserve">   ¶áñÍáÕ ·ÍÇ »ñÏ³ñ. 1800Ù 
  </t>
    </r>
    <r>
      <rPr>
        <i/>
        <sz val="11"/>
        <rFont val="ARIAL ARMENIAN"/>
        <family val="2"/>
      </rPr>
      <t>/01.12.08Ã. ¹ñáõÃÛ³Ùµ/</t>
    </r>
  </si>
  <si>
    <r>
      <t xml:space="preserve">   ²éÏ³ Ñ»Ý³ëÛáõÝ»ñ  Ù»Í` 375 Ñ³ï 
   </t>
    </r>
    <r>
      <rPr>
        <i/>
        <sz val="11"/>
        <rFont val="ARIAL ARMENIAN"/>
        <family val="2"/>
      </rPr>
      <t>/01.12.08Ã. ¹ñáõÃÛ³Ùµ/</t>
    </r>
  </si>
  <si>
    <r>
      <t xml:space="preserve">   ²éÏ³ Ñ»Ý³ëÛáõÝ»ñ ÷áùñ`110 Ñ³ï 
   </t>
    </r>
    <r>
      <rPr>
        <i/>
        <sz val="11"/>
        <rFont val="ARIAL ARMENIAN"/>
        <family val="2"/>
      </rPr>
      <t>/01.12.08Ã. ¹ñáõÃÛ³Ùµ/</t>
    </r>
  </si>
  <si>
    <r>
      <t xml:space="preserve">   ²éÏ³ ëÝ¹ÇÏ³ÛÇÝ É³Ùå»ñáí Éáõë³ïáõÝ»ñ` 108 Ñ³ï  </t>
    </r>
    <r>
      <rPr>
        <i/>
        <sz val="11"/>
        <rFont val="ARIAL ARMENIAN"/>
        <family val="2"/>
      </rPr>
      <t>/01.12.08Ã. ¹ñáõÃÛ³Ùµ/</t>
    </r>
  </si>
  <si>
    <r>
      <t xml:space="preserve">öáÕáó³ÛÇÝ Éáõë³íáñáõÃÛáõÝ,  </t>
    </r>
    <r>
      <rPr>
        <i/>
        <sz val="11"/>
        <rFont val="ARIAL ARMENIAN"/>
        <family val="2"/>
      </rPr>
      <t>³Û¹ ÃíáõÙ`</t>
    </r>
  </si>
  <si>
    <r>
      <t xml:space="preserve">     ¶³ÛÇ 1`                                     1.2 Ñ³½.ù.Ù. 
</t>
    </r>
    <r>
      <rPr>
        <i/>
        <sz val="11"/>
        <rFont val="ARIAL ARMENIAN"/>
        <family val="2"/>
      </rPr>
      <t>³Û¹ ÃíáõÙ`</t>
    </r>
  </si>
  <si>
    <t xml:space="preserve"> ՀԱՄԱՅՆՔԻ ՂԵԿԱՎԱՐ`                                Ա. ՍԱՐԳՍՅԱՆ </t>
  </si>
  <si>
    <t xml:space="preserve">Արցախյան պատերազմում զոհվածների հիշատակին նվիրված խաչքար-պուրակ </t>
  </si>
  <si>
    <r>
      <t xml:space="preserve">Ց Ա Ն Կ 
</t>
    </r>
    <r>
      <rPr>
        <i/>
        <sz val="11"/>
        <rFont val="GHEA Grapalat"/>
        <family val="3"/>
      </rPr>
      <t>ՍԻՍԻԱՆԻ ՀԱՄԱՅՆՔԻՆ ՍԵՓԱԿԱՆՈՒԹՅԱՆ ԻՐԱՎՈՒՆՔՈՎ 
ՊԱՏԿԱՆՈՂ ՇԻՆՈՒԹՅՈՒՆՆԵՐԻ ԵՎ ԿԱՌՈՒՅՑՆԵՐԻ</t>
    </r>
    <r>
      <rPr>
        <i/>
        <sz val="12"/>
        <rFont val="GHEA Grapalat"/>
        <family val="3"/>
      </rPr>
      <t xml:space="preserve">  </t>
    </r>
  </si>
  <si>
    <r>
      <t xml:space="preserve">Հավելված 3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GHEA Grapalat"/>
        <family val="3"/>
      </rPr>
      <t>ՀՀ Սյունիքի մարզի Սիսիանի  համայնքի ավագանու 2018թ. հոկտեմբերի 10-ի 
թիվ 77-Ա  որոշման</t>
    </r>
  </si>
  <si>
    <t>Դաստակերտ բնակավայրի  ոչ բնակելի շենք</t>
  </si>
  <si>
    <t xml:space="preserve">ՀԱՄԱՅՆՔԻ ՂԵԿԱՎԱՐ`                                             Ա. ՍԱՐԳՍՅԱՆ   </t>
  </si>
  <si>
    <t>Շաքի բնակավայրի ավտոկանգառ</t>
  </si>
  <si>
    <t>ՀԱՄԱՅՆՔԻ ՂԵԿԱՎԱՐ`                                   Ա. ՍԱՐԳՍՅԱՆ</t>
  </si>
  <si>
    <r>
      <rPr>
        <i/>
        <sz val="8"/>
        <rFont val="GHEA Grapalat"/>
        <family val="3"/>
      </rPr>
      <t>Հավելված 4</t>
    </r>
    <r>
      <rPr>
        <sz val="8"/>
        <rFont val="GHEA Grapalat"/>
        <family val="3"/>
      </rPr>
      <t xml:space="preserve">
ՀՀ Սյունիքի մարզի Սիսիանի  համայնքի ավագանու 2018թ. հոկտեմբերի 10-ի թիվ 77-Ա  որոշման   </t>
    </r>
  </si>
  <si>
    <t>«ՍԻՍԻԱՆԻ ՀԱՄԱՅՆՔԻ ԹԻՎ 1 ՆՈՒՀ» ՀՈԱԿ</t>
  </si>
  <si>
    <t>«ՍԻՍԻԱՆԻ ՀԱՄԱՅՆՔԻ ԹԻՎ 2 ՆՈՒՀ» ՀՈԱԿ</t>
  </si>
  <si>
    <t>«ՍԻՍԻԱՆԻ ՀԱՄԱՅՆՔԻ ԹԻՎ 3 ՆՈՒՀ» ՀՈԱԿ</t>
  </si>
  <si>
    <t>«ՍԻՍԻԱՆԻ ՀԱՄԱՅՆՔԻ ԹԻՎ 4 ՆՈՒՀ» ՀՈԱԿ</t>
  </si>
  <si>
    <t>«ՍԻՍԻԱՆԻ ՀԱՄԱՅՆՔԻ ՄԱՆԿԱԿԱՆ ԱՐՎԵՍՏԻ ԴՊՐՈՑ» ՀՈԱԿ</t>
  </si>
  <si>
    <t>«Ա. ՄԻՆԱՍՅԱՆԻ ԱՆՎԱՆ ՄՊՍԿ» ՀՈԱԿ</t>
  </si>
  <si>
    <t>«ՍԻՍԻԱՆԻ ՖՈՒՏԲՈԼԻ ԴՊՐՈՑ» ՀՈԱԿ</t>
  </si>
  <si>
    <t>«ՍԻՍԻԱՆԻ Զ. Ա. ԽԱՉԱՏՐՅԱՆԻ ԱՆՎԱՆ ԳԵՂԱՐՎԵՍՏԻ ԴՊՐՈՑ» ՀՈԱԿ</t>
  </si>
  <si>
    <r>
      <rPr>
        <b/>
        <sz val="12"/>
        <rFont val="ARIAL ARMENIAN"/>
        <family val="2"/>
      </rPr>
      <t xml:space="preserve">ò ² Ü Î </t>
    </r>
    <r>
      <rPr>
        <b/>
        <sz val="11"/>
        <rFont val="Arial Armenian"/>
        <family val="2"/>
      </rPr>
      <t xml:space="preserve">
</t>
    </r>
    <r>
      <rPr>
        <b/>
        <i/>
        <sz val="11"/>
        <rFont val="Arial Armenian"/>
        <family val="2"/>
      </rPr>
      <t>Ð³Ù³ÛÝù³ÛÇÝ ë»÷³Ï³ÝáõÃÛ³Ý ï³ñ»Ï³Ý ·áõÛù³·ñÙ³Ý Å³Ù³Ý³Ï ³é³ç³ó³Í   
³åñ³Ýù³ÝÛáõÃ³Ï³Ý ³ñÅ»ùÝ»ñ Ý»ñÏ³Û³óÝáÕ ÙÇçáóÝ»ñÇ ¹áõñë ·ñÙ³Ý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</si>
</sst>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Arial Armenian"/>
      <family val="2"/>
    </font>
    <font>
      <sz val="8"/>
      <name val="GHEA Grapalat"/>
      <family val="3"/>
    </font>
    <font>
      <i/>
      <sz val="8"/>
      <name val="GHEA Grapalat"/>
      <family val="3"/>
    </font>
    <font>
      <sz val="10"/>
      <name val="Arial"/>
      <family val="2"/>
    </font>
    <font>
      <b/>
      <sz val="10"/>
      <name val="GHEA Grapalat"/>
      <family val="3"/>
    </font>
    <font>
      <b/>
      <sz val="8"/>
      <name val="GHEA Grapalat"/>
      <family val="3"/>
    </font>
    <font>
      <sz val="8"/>
      <name val="ARIAL ARMENIAN"/>
      <family val="2"/>
    </font>
    <font>
      <b/>
      <sz val="10"/>
      <name val="Arial Armenian"/>
      <family val="2"/>
    </font>
    <font>
      <sz val="11"/>
      <name val="GHEA Grapalat"/>
      <family val="3"/>
    </font>
    <font>
      <sz val="11"/>
      <name val="ARIAL ARMENIAN"/>
      <family val="2"/>
    </font>
    <font>
      <sz val="11"/>
      <color theme="1"/>
      <name val="GHEA Grapalat"/>
      <family val="3"/>
    </font>
    <font>
      <sz val="10"/>
      <name val="GHEA Grapalat"/>
      <family val="3"/>
    </font>
    <font>
      <b/>
      <i/>
      <sz val="10"/>
      <name val="GHEA Grapalat"/>
      <family val="3"/>
    </font>
    <font>
      <sz val="10"/>
      <name val="ARIAL ARMENIAN"/>
      <family val="2"/>
    </font>
    <font>
      <sz val="12"/>
      <name val="Arial Armenian"/>
      <family val="2"/>
    </font>
    <font>
      <i/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i/>
      <sz val="9"/>
      <name val="GHEA Grapalat"/>
      <family val="3"/>
    </font>
    <font>
      <b/>
      <sz val="12"/>
      <name val="GHEA Grapalat"/>
      <family val="3"/>
    </font>
    <font>
      <i/>
      <sz val="11"/>
      <name val="GHEA Grapalat"/>
      <family val="3"/>
    </font>
    <font>
      <i/>
      <sz val="12"/>
      <name val="GHEA Grapalat"/>
      <family val="3"/>
    </font>
    <font>
      <sz val="10"/>
      <color theme="1"/>
      <name val="GHEA Grapalat"/>
      <family val="3"/>
    </font>
    <font>
      <sz val="9"/>
      <name val="Arial Armenian"/>
      <family val="2"/>
    </font>
    <font>
      <b/>
      <sz val="11"/>
      <name val="Arial Armenian"/>
      <family val="2"/>
    </font>
    <font>
      <b/>
      <i/>
      <sz val="11"/>
      <name val="Arial Armenian"/>
      <family val="2"/>
    </font>
    <font>
      <b/>
      <i/>
      <sz val="10"/>
      <name val="Arial LatArm"/>
      <family val="2"/>
    </font>
    <font>
      <sz val="10"/>
      <name val="Arial LatArm"/>
      <family val="2"/>
    </font>
    <font>
      <sz val="10"/>
      <color theme="1"/>
      <name val="ARIAL ARMENIAN"/>
      <family val="2"/>
    </font>
    <font>
      <sz val="10"/>
      <color rgb="FFFF0000"/>
      <name val="ARIAL ARMENIAN"/>
      <family val="2"/>
    </font>
    <font>
      <sz val="10"/>
      <color theme="1"/>
      <name val="Sylfaen"/>
      <family val="1"/>
    </font>
    <font>
      <i/>
      <sz val="11"/>
      <color theme="1"/>
      <name val="Calibri"/>
      <family val="2"/>
      <scheme val="minor"/>
    </font>
    <font>
      <sz val="9"/>
      <name val="GHEA Grapalat"/>
      <family val="3"/>
    </font>
    <font>
      <sz val="10"/>
      <color rgb="FF000000"/>
      <name val="GHEA Grapalat"/>
      <family val="3"/>
    </font>
    <font>
      <i/>
      <sz val="9"/>
      <name val="ARIAL ARMENIAN"/>
      <family val="2"/>
    </font>
    <font>
      <i/>
      <sz val="11"/>
      <name val="ARIAL ARMENIAN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rgb="FF000000"/>
      <name val="Arial Armenian"/>
      <family val="2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GHEA Grapalat"/>
      <family val="3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6" fillId="0" borderId="1" xfId="1" quotePrefix="1" applyFont="1" applyFill="1" applyBorder="1" applyAlignment="1">
      <alignment horizontal="center" vertical="center"/>
    </xf>
    <xf numFmtId="0" fontId="2" fillId="0" borderId="0" xfId="1" quotePrefix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/>
    <xf numFmtId="164" fontId="2" fillId="0" borderId="1" xfId="1" applyNumberFormat="1" applyFont="1" applyFill="1" applyBorder="1" applyAlignment="1"/>
    <xf numFmtId="0" fontId="2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/>
    <xf numFmtId="0" fontId="2" fillId="0" borderId="0" xfId="1" applyFont="1" applyFill="1" applyAlignment="1">
      <alignment horizontal="left" vertical="center"/>
    </xf>
    <xf numFmtId="2" fontId="2" fillId="0" borderId="0" xfId="1" applyNumberFormat="1" applyFont="1" applyFill="1" applyAlignment="1">
      <alignment horizontal="center"/>
    </xf>
    <xf numFmtId="164" fontId="6" fillId="0" borderId="0" xfId="0" applyNumberFormat="1" applyFont="1" applyFill="1" applyBorder="1" applyAlignment="1"/>
    <xf numFmtId="164" fontId="6" fillId="0" borderId="0" xfId="0" applyNumberFormat="1" applyFont="1" applyFill="1"/>
    <xf numFmtId="0" fontId="6" fillId="0" borderId="0" xfId="0" applyFont="1" applyFill="1"/>
    <xf numFmtId="0" fontId="2" fillId="0" borderId="0" xfId="0" applyFont="1" applyFill="1" applyAlignment="1"/>
    <xf numFmtId="164" fontId="2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2" borderId="1" xfId="0" applyFont="1" applyFill="1" applyBorder="1" applyAlignment="1"/>
    <xf numFmtId="164" fontId="2" fillId="2" borderId="1" xfId="0" applyNumberFormat="1" applyFont="1" applyFill="1" applyBorder="1" applyAlignment="1"/>
    <xf numFmtId="164" fontId="7" fillId="2" borderId="0" xfId="0" applyNumberFormat="1" applyFont="1" applyFill="1"/>
    <xf numFmtId="164" fontId="2" fillId="2" borderId="1" xfId="1" applyNumberFormat="1" applyFont="1" applyFill="1" applyBorder="1" applyAlignment="1"/>
    <xf numFmtId="0" fontId="2" fillId="2" borderId="1" xfId="1" applyNumberFormat="1" applyFont="1" applyFill="1" applyBorder="1" applyAlignment="1"/>
    <xf numFmtId="0" fontId="2" fillId="2" borderId="0" xfId="0" applyFont="1" applyFill="1"/>
    <xf numFmtId="1" fontId="9" fillId="2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15" fillId="2" borderId="0" xfId="0" applyFont="1" applyFill="1"/>
    <xf numFmtId="0" fontId="15" fillId="3" borderId="0" xfId="0" applyFont="1" applyFill="1"/>
    <xf numFmtId="0" fontId="16" fillId="0" borderId="0" xfId="0" applyFont="1"/>
    <xf numFmtId="0" fontId="11" fillId="2" borderId="0" xfId="0" applyFont="1" applyFill="1" applyBorder="1"/>
    <xf numFmtId="0" fontId="11" fillId="2" borderId="0" xfId="0" applyFont="1" applyFill="1"/>
    <xf numFmtId="0" fontId="11" fillId="0" borderId="0" xfId="0" applyFont="1"/>
    <xf numFmtId="0" fontId="5" fillId="4" borderId="1" xfId="1" quotePrefix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1" fontId="12" fillId="2" borderId="7" xfId="1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" fontId="12" fillId="2" borderId="4" xfId="1" applyNumberFormat="1" applyFont="1" applyFill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1" fontId="13" fillId="3" borderId="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top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top"/>
    </xf>
    <xf numFmtId="1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/>
    <xf numFmtId="1" fontId="14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0" fontId="29" fillId="2" borderId="1" xfId="0" applyFont="1" applyFill="1" applyBorder="1" applyAlignment="1">
      <alignment horizontal="left" vertical="center" wrapText="1"/>
    </xf>
    <xf numFmtId="0" fontId="30" fillId="2" borderId="0" xfId="0" applyFont="1" applyFill="1"/>
    <xf numFmtId="0" fontId="29" fillId="2" borderId="3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quotePrefix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7" fillId="0" borderId="8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1" fontId="12" fillId="2" borderId="1" xfId="1" quotePrefix="1" applyNumberFormat="1" applyFont="1" applyFill="1" applyBorder="1" applyAlignment="1">
      <alignment horizontal="center" vertical="center"/>
    </xf>
    <xf numFmtId="0" fontId="12" fillId="2" borderId="1" xfId="0" applyFont="1" applyFill="1" applyBorder="1"/>
    <xf numFmtId="164" fontId="12" fillId="2" borderId="1" xfId="0" applyNumberFormat="1" applyFont="1" applyFill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center" vertical="center"/>
    </xf>
    <xf numFmtId="0" fontId="12" fillId="2" borderId="1" xfId="1" quotePrefix="1" applyFont="1" applyFill="1" applyBorder="1" applyAlignment="1">
      <alignment horizontal="center"/>
    </xf>
    <xf numFmtId="0" fontId="12" fillId="2" borderId="1" xfId="1" applyFont="1" applyFill="1" applyBorder="1" applyAlignment="1">
      <alignment vertical="center" wrapText="1"/>
    </xf>
    <xf numFmtId="0" fontId="12" fillId="5" borderId="1" xfId="0" applyFont="1" applyFill="1" applyBorder="1"/>
    <xf numFmtId="0" fontId="12" fillId="2" borderId="1" xfId="1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wrapText="1"/>
    </xf>
    <xf numFmtId="1" fontId="23" fillId="2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vertical="center"/>
    </xf>
    <xf numFmtId="0" fontId="23" fillId="2" borderId="1" xfId="0" applyFont="1" applyFill="1" applyBorder="1" applyAlignment="1">
      <alignment vertical="center" wrapText="1"/>
    </xf>
    <xf numFmtId="3" fontId="34" fillId="0" borderId="1" xfId="0" applyNumberFormat="1" applyFont="1" applyBorder="1" applyAlignment="1">
      <alignment horizontal="center" vertical="center" wrapText="1"/>
    </xf>
    <xf numFmtId="3" fontId="34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12" fillId="4" borderId="1" xfId="1" quotePrefix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left"/>
    </xf>
    <xf numFmtId="0" fontId="20" fillId="2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top" wrapText="1"/>
    </xf>
    <xf numFmtId="1" fontId="10" fillId="2" borderId="1" xfId="0" applyNumberFormat="1" applyFont="1" applyFill="1" applyBorder="1" applyAlignment="1">
      <alignment horizontal="center"/>
    </xf>
    <xf numFmtId="0" fontId="3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center"/>
    </xf>
    <xf numFmtId="1" fontId="26" fillId="0" borderId="1" xfId="0" applyNumberFormat="1" applyFont="1" applyBorder="1"/>
    <xf numFmtId="0" fontId="10" fillId="2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32" fillId="0" borderId="1" xfId="0" applyFont="1" applyBorder="1"/>
    <xf numFmtId="3" fontId="41" fillId="0" borderId="1" xfId="0" applyNumberFormat="1" applyFont="1" applyBorder="1"/>
    <xf numFmtId="0" fontId="8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3" fontId="4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1" fillId="0" borderId="1" xfId="0" applyFont="1" applyBorder="1" applyAlignment="1">
      <alignment horizontal="left"/>
    </xf>
    <xf numFmtId="0" fontId="20" fillId="3" borderId="8" xfId="1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7" fillId="0" borderId="0" xfId="0" applyFont="1"/>
    <xf numFmtId="0" fontId="27" fillId="2" borderId="1" xfId="0" applyFont="1" applyFill="1" applyBorder="1" applyAlignment="1">
      <alignment horizontal="center"/>
    </xf>
    <xf numFmtId="0" fontId="37" fillId="2" borderId="0" xfId="0" applyFont="1" applyFill="1"/>
    <xf numFmtId="0" fontId="37" fillId="2" borderId="1" xfId="0" applyFont="1" applyFill="1" applyBorder="1" applyAlignment="1">
      <alignment horizontal="left" vertical="top" wrapText="1"/>
    </xf>
    <xf numFmtId="0" fontId="27" fillId="2" borderId="5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justify" vertical="top" wrapText="1"/>
    </xf>
    <xf numFmtId="0" fontId="37" fillId="2" borderId="1" xfId="0" applyFont="1" applyFill="1" applyBorder="1"/>
    <xf numFmtId="0" fontId="44" fillId="2" borderId="1" xfId="0" applyFont="1" applyFill="1" applyBorder="1" applyAlignment="1">
      <alignment vertical="center"/>
    </xf>
    <xf numFmtId="0" fontId="44" fillId="2" borderId="1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27" fillId="2" borderId="6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1" fontId="37" fillId="2" borderId="1" xfId="0" applyNumberFormat="1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vertical="center"/>
    </xf>
    <xf numFmtId="0" fontId="37" fillId="2" borderId="0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>
      <alignment horizontal="center" vertical="center" wrapText="1"/>
    </xf>
  </cellXfs>
  <cellStyles count="2">
    <cellStyle name="Normal_Sheet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J37" sqref="J37"/>
    </sheetView>
  </sheetViews>
  <sheetFormatPr defaultColWidth="10.28515625" defaultRowHeight="12.75" x14ac:dyDescent="0.25"/>
  <cols>
    <col min="1" max="1" width="3.42578125" style="1" customWidth="1"/>
    <col min="2" max="2" width="21.7109375" style="31" customWidth="1"/>
    <col min="3" max="3" width="8.85546875" style="5" customWidth="1"/>
    <col min="4" max="4" width="8.7109375" style="5" customWidth="1"/>
    <col min="5" max="6" width="8.140625" style="5" customWidth="1"/>
    <col min="7" max="7" width="8" style="5" customWidth="1"/>
    <col min="8" max="8" width="6.7109375" style="5" customWidth="1"/>
    <col min="9" max="9" width="8.140625" style="5" customWidth="1"/>
    <col min="10" max="10" width="7.85546875" style="5" customWidth="1"/>
    <col min="11" max="11" width="8.140625" style="5" customWidth="1"/>
    <col min="12" max="13" width="7.85546875" style="5" customWidth="1"/>
    <col min="14" max="15" width="7.7109375" style="5" customWidth="1"/>
    <col min="16" max="16" width="7.140625" style="5" customWidth="1"/>
    <col min="17" max="17" width="8.42578125" style="5" customWidth="1"/>
    <col min="18" max="16384" width="10.28515625" style="5"/>
  </cols>
  <sheetData>
    <row r="1" spans="1:19" ht="54.75" customHeight="1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99" t="s">
        <v>47</v>
      </c>
      <c r="N1" s="99"/>
      <c r="O1" s="99"/>
      <c r="P1" s="99"/>
      <c r="Q1" s="99"/>
      <c r="R1" s="4"/>
    </row>
    <row r="2" spans="1:19" ht="23.25" customHeight="1" x14ac:dyDescent="0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6"/>
      <c r="S2" s="6"/>
    </row>
    <row r="3" spans="1:19" ht="15" customHeight="1" x14ac:dyDescent="0.25">
      <c r="A3" s="101" t="s">
        <v>1</v>
      </c>
      <c r="B3" s="102" t="s">
        <v>2</v>
      </c>
      <c r="C3" s="103" t="s">
        <v>3</v>
      </c>
      <c r="D3" s="104"/>
      <c r="E3" s="104"/>
      <c r="F3" s="103" t="s">
        <v>4</v>
      </c>
      <c r="G3" s="104"/>
      <c r="H3" s="104"/>
      <c r="I3" s="103" t="s">
        <v>5</v>
      </c>
      <c r="J3" s="104"/>
      <c r="K3" s="104"/>
      <c r="L3" s="103" t="s">
        <v>6</v>
      </c>
      <c r="M3" s="104"/>
      <c r="N3" s="104"/>
      <c r="O3" s="7" t="s">
        <v>7</v>
      </c>
      <c r="P3" s="7" t="s">
        <v>8</v>
      </c>
      <c r="Q3" s="7" t="s">
        <v>9</v>
      </c>
      <c r="R3" s="8"/>
    </row>
    <row r="4" spans="1:19" ht="53.25" customHeight="1" x14ac:dyDescent="0.25">
      <c r="A4" s="101"/>
      <c r="B4" s="102"/>
      <c r="C4" s="104" t="s">
        <v>10</v>
      </c>
      <c r="D4" s="104"/>
      <c r="E4" s="104"/>
      <c r="F4" s="102" t="s">
        <v>11</v>
      </c>
      <c r="G4" s="104"/>
      <c r="H4" s="104"/>
      <c r="I4" s="104" t="s">
        <v>12</v>
      </c>
      <c r="J4" s="104"/>
      <c r="K4" s="104"/>
      <c r="L4" s="104" t="s">
        <v>13</v>
      </c>
      <c r="M4" s="104"/>
      <c r="N4" s="104"/>
      <c r="O4" s="9" t="s">
        <v>14</v>
      </c>
      <c r="P4" s="10" t="s">
        <v>15</v>
      </c>
      <c r="Q4" s="9" t="s">
        <v>16</v>
      </c>
      <c r="R4" s="11"/>
    </row>
    <row r="5" spans="1:19" ht="27" customHeight="1" x14ac:dyDescent="0.25">
      <c r="A5" s="101"/>
      <c r="B5" s="102"/>
      <c r="C5" s="10" t="s">
        <v>17</v>
      </c>
      <c r="D5" s="10" t="s">
        <v>18</v>
      </c>
      <c r="E5" s="10" t="s">
        <v>19</v>
      </c>
      <c r="F5" s="10" t="s">
        <v>17</v>
      </c>
      <c r="G5" s="10" t="s">
        <v>18</v>
      </c>
      <c r="H5" s="10" t="s">
        <v>19</v>
      </c>
      <c r="I5" s="10" t="s">
        <v>17</v>
      </c>
      <c r="J5" s="10" t="s">
        <v>18</v>
      </c>
      <c r="K5" s="10" t="s">
        <v>19</v>
      </c>
      <c r="L5" s="10" t="s">
        <v>17</v>
      </c>
      <c r="M5" s="10" t="s">
        <v>18</v>
      </c>
      <c r="N5" s="10" t="s">
        <v>19</v>
      </c>
      <c r="O5" s="10" t="s">
        <v>17</v>
      </c>
      <c r="P5" s="10" t="s">
        <v>17</v>
      </c>
      <c r="Q5" s="10" t="s">
        <v>17</v>
      </c>
      <c r="R5" s="8"/>
    </row>
    <row r="6" spans="1:19" ht="63.75" x14ac:dyDescent="0.25">
      <c r="A6" s="12">
        <v>1</v>
      </c>
      <c r="B6" s="13" t="s">
        <v>20</v>
      </c>
      <c r="C6" s="32"/>
      <c r="D6" s="33"/>
      <c r="E6" s="33"/>
      <c r="F6" s="34">
        <v>19012.411000000004</v>
      </c>
      <c r="G6" s="35">
        <v>14761.414000000006</v>
      </c>
      <c r="H6" s="35">
        <f t="shared" ref="H6:H12" si="0">F6-G6</f>
        <v>4250.9969999999976</v>
      </c>
      <c r="I6" s="35">
        <v>15110</v>
      </c>
      <c r="J6" s="35">
        <v>10310</v>
      </c>
      <c r="K6" s="35">
        <f>I6-J6</f>
        <v>4800</v>
      </c>
      <c r="L6" s="35">
        <v>4512.9399999999996</v>
      </c>
      <c r="M6" s="35">
        <v>3632.76</v>
      </c>
      <c r="N6" s="35">
        <f>L6-M6</f>
        <v>880.17999999999938</v>
      </c>
      <c r="O6" s="32"/>
      <c r="P6" s="35">
        <v>611.79999999999995</v>
      </c>
      <c r="Q6" s="33">
        <v>614.4</v>
      </c>
      <c r="R6" s="8"/>
    </row>
    <row r="7" spans="1:19" ht="27.75" customHeight="1" x14ac:dyDescent="0.25">
      <c r="A7" s="12">
        <v>2</v>
      </c>
      <c r="B7" s="13" t="s">
        <v>21</v>
      </c>
      <c r="C7" s="32"/>
      <c r="D7" s="33"/>
      <c r="E7" s="33"/>
      <c r="F7" s="33">
        <v>2577</v>
      </c>
      <c r="G7" s="35"/>
      <c r="H7" s="35">
        <f t="shared" si="0"/>
        <v>2577</v>
      </c>
      <c r="I7" s="35">
        <v>27808</v>
      </c>
      <c r="J7" s="35">
        <v>21241.8</v>
      </c>
      <c r="K7" s="35">
        <f>I7-J7</f>
        <v>6566.2000000000007</v>
      </c>
      <c r="L7" s="35">
        <v>29718.5</v>
      </c>
      <c r="M7" s="35">
        <v>277.2</v>
      </c>
      <c r="N7" s="35">
        <f>L7-M7</f>
        <v>29441.3</v>
      </c>
      <c r="O7" s="32">
        <v>265.5</v>
      </c>
      <c r="P7" s="35"/>
      <c r="Q7" s="33"/>
      <c r="R7" s="8"/>
    </row>
    <row r="8" spans="1:19" ht="25.5" customHeight="1" x14ac:dyDescent="0.25">
      <c r="A8" s="12">
        <v>3</v>
      </c>
      <c r="B8" s="16" t="s">
        <v>22</v>
      </c>
      <c r="C8" s="35">
        <v>15303.2</v>
      </c>
      <c r="D8" s="35">
        <v>15303.2</v>
      </c>
      <c r="E8" s="33">
        <f t="shared" ref="E8:E19" si="1">C8-D8</f>
        <v>0</v>
      </c>
      <c r="F8" s="35"/>
      <c r="G8" s="35"/>
      <c r="H8" s="35">
        <f t="shared" si="0"/>
        <v>0</v>
      </c>
      <c r="I8" s="35"/>
      <c r="J8" s="35"/>
      <c r="K8" s="35">
        <f t="shared" ref="K8:K18" si="2">I8-J8</f>
        <v>0</v>
      </c>
      <c r="L8" s="35"/>
      <c r="M8" s="35"/>
      <c r="N8" s="35">
        <f>L8-M8</f>
        <v>0</v>
      </c>
      <c r="O8" s="35"/>
      <c r="P8" s="35"/>
      <c r="Q8" s="33"/>
      <c r="R8" s="8"/>
    </row>
    <row r="9" spans="1:19" ht="51" x14ac:dyDescent="0.25">
      <c r="A9" s="12">
        <v>4</v>
      </c>
      <c r="B9" s="16" t="s">
        <v>23</v>
      </c>
      <c r="C9" s="35">
        <v>7763</v>
      </c>
      <c r="D9" s="35">
        <v>7763</v>
      </c>
      <c r="E9" s="33">
        <f t="shared" si="1"/>
        <v>0</v>
      </c>
      <c r="F9" s="35">
        <v>3070.1669999999999</v>
      </c>
      <c r="G9" s="35">
        <v>2059</v>
      </c>
      <c r="H9" s="35">
        <f t="shared" si="0"/>
        <v>1011.1669999999999</v>
      </c>
      <c r="I9" s="35"/>
      <c r="J9" s="35"/>
      <c r="K9" s="35">
        <f t="shared" si="2"/>
        <v>0</v>
      </c>
      <c r="L9" s="35">
        <v>199.9</v>
      </c>
      <c r="M9" s="35">
        <v>59.942</v>
      </c>
      <c r="N9" s="35">
        <f>L9-M9</f>
        <v>139.958</v>
      </c>
      <c r="O9" s="35">
        <v>660</v>
      </c>
      <c r="P9" s="35">
        <v>134</v>
      </c>
      <c r="Q9" s="33">
        <v>820.8</v>
      </c>
      <c r="R9" s="8"/>
    </row>
    <row r="10" spans="1:19" ht="25.5" x14ac:dyDescent="0.25">
      <c r="A10" s="12">
        <v>5</v>
      </c>
      <c r="B10" s="16" t="s">
        <v>24</v>
      </c>
      <c r="C10" s="35">
        <f>5254+2437+2035.68</f>
        <v>9726.68</v>
      </c>
      <c r="D10" s="35">
        <v>7880</v>
      </c>
      <c r="E10" s="33">
        <f t="shared" si="1"/>
        <v>1846.6800000000003</v>
      </c>
      <c r="F10" s="35">
        <v>1197.9000000000001</v>
      </c>
      <c r="G10" s="36">
        <v>998.7</v>
      </c>
      <c r="H10" s="35">
        <f t="shared" si="0"/>
        <v>199.20000000000005</v>
      </c>
      <c r="I10" s="36"/>
      <c r="J10" s="36"/>
      <c r="K10" s="35">
        <f t="shared" si="2"/>
        <v>0</v>
      </c>
      <c r="L10" s="35">
        <v>1124.2</v>
      </c>
      <c r="M10" s="35">
        <v>394</v>
      </c>
      <c r="N10" s="35">
        <f>L10-M10</f>
        <v>730.2</v>
      </c>
      <c r="O10" s="35"/>
      <c r="P10" s="35">
        <v>5839.4</v>
      </c>
      <c r="Q10" s="35">
        <v>256.60000000000002</v>
      </c>
      <c r="R10" s="8"/>
    </row>
    <row r="11" spans="1:19" ht="25.5" x14ac:dyDescent="0.25">
      <c r="A11" s="12">
        <v>6</v>
      </c>
      <c r="B11" s="16" t="s">
        <v>25</v>
      </c>
      <c r="C11" s="35">
        <v>970</v>
      </c>
      <c r="D11" s="36">
        <v>617.29999999999995</v>
      </c>
      <c r="E11" s="33">
        <f t="shared" si="1"/>
        <v>352.70000000000005</v>
      </c>
      <c r="F11" s="35">
        <v>170</v>
      </c>
      <c r="G11" s="35">
        <v>102</v>
      </c>
      <c r="H11" s="35">
        <f t="shared" si="0"/>
        <v>68</v>
      </c>
      <c r="I11" s="36"/>
      <c r="J11" s="36"/>
      <c r="K11" s="35">
        <f t="shared" si="2"/>
        <v>0</v>
      </c>
      <c r="L11" s="35">
        <v>1444</v>
      </c>
      <c r="M11" s="35">
        <v>1287</v>
      </c>
      <c r="N11" s="35">
        <f t="shared" ref="N11:N19" si="3">L11-M11</f>
        <v>157</v>
      </c>
      <c r="O11" s="35"/>
      <c r="P11" s="36"/>
      <c r="Q11" s="36">
        <v>630.6</v>
      </c>
      <c r="R11" s="8"/>
    </row>
    <row r="12" spans="1:19" ht="25.5" x14ac:dyDescent="0.25">
      <c r="A12" s="12">
        <v>7</v>
      </c>
      <c r="B12" s="16" t="s">
        <v>26</v>
      </c>
      <c r="C12" s="33">
        <v>5939.3</v>
      </c>
      <c r="D12" s="33">
        <v>4835.7</v>
      </c>
      <c r="E12" s="33">
        <f t="shared" si="1"/>
        <v>1103.6000000000004</v>
      </c>
      <c r="F12" s="33">
        <v>692.6</v>
      </c>
      <c r="G12" s="33">
        <v>512.6</v>
      </c>
      <c r="H12" s="35">
        <f t="shared" si="0"/>
        <v>180</v>
      </c>
      <c r="I12" s="33"/>
      <c r="J12" s="33"/>
      <c r="K12" s="35">
        <f t="shared" si="2"/>
        <v>0</v>
      </c>
      <c r="L12" s="33">
        <v>648</v>
      </c>
      <c r="M12" s="35">
        <v>305</v>
      </c>
      <c r="N12" s="35">
        <f t="shared" si="3"/>
        <v>343</v>
      </c>
      <c r="O12" s="33">
        <v>1556.4</v>
      </c>
      <c r="P12" s="33"/>
      <c r="Q12" s="33">
        <v>177.5</v>
      </c>
      <c r="R12" s="8"/>
    </row>
    <row r="13" spans="1:19" ht="38.25" x14ac:dyDescent="0.25">
      <c r="A13" s="12">
        <v>8</v>
      </c>
      <c r="B13" s="13" t="s">
        <v>27</v>
      </c>
      <c r="C13" s="33">
        <v>6883.7</v>
      </c>
      <c r="D13" s="33">
        <v>6119</v>
      </c>
      <c r="E13" s="33">
        <f t="shared" si="1"/>
        <v>764.69999999999982</v>
      </c>
      <c r="F13" s="33">
        <v>1228.4000000000001</v>
      </c>
      <c r="G13" s="33">
        <v>1052</v>
      </c>
      <c r="H13" s="35">
        <f>F13-G13</f>
        <v>176.40000000000009</v>
      </c>
      <c r="I13" s="33"/>
      <c r="J13" s="33"/>
      <c r="K13" s="35">
        <f t="shared" si="2"/>
        <v>0</v>
      </c>
      <c r="L13" s="33">
        <v>2127.8000000000002</v>
      </c>
      <c r="M13" s="33">
        <v>1360.2</v>
      </c>
      <c r="N13" s="35">
        <f t="shared" si="3"/>
        <v>767.60000000000014</v>
      </c>
      <c r="O13" s="33"/>
      <c r="P13" s="33"/>
      <c r="Q13" s="33">
        <v>2089.1999999999998</v>
      </c>
      <c r="R13" s="8"/>
    </row>
    <row r="14" spans="1:19" ht="38.25" x14ac:dyDescent="0.25">
      <c r="A14" s="12">
        <v>9</v>
      </c>
      <c r="B14" s="13" t="s">
        <v>28</v>
      </c>
      <c r="C14" s="33">
        <f>6856.6+103751.7+1170.6+1554.2</f>
        <v>113333.1</v>
      </c>
      <c r="D14" s="33">
        <v>29233.200000000001</v>
      </c>
      <c r="E14" s="33">
        <f t="shared" si="1"/>
        <v>84099.900000000009</v>
      </c>
      <c r="F14" s="33">
        <v>1345</v>
      </c>
      <c r="G14" s="33">
        <v>523.20000000000005</v>
      </c>
      <c r="H14" s="35">
        <f>F14-G14</f>
        <v>821.8</v>
      </c>
      <c r="I14" s="33"/>
      <c r="J14" s="33"/>
      <c r="K14" s="35">
        <f t="shared" si="2"/>
        <v>0</v>
      </c>
      <c r="L14" s="33">
        <v>18721.3</v>
      </c>
      <c r="M14" s="33">
        <v>13695.4</v>
      </c>
      <c r="N14" s="35">
        <f t="shared" si="3"/>
        <v>5025.8999999999996</v>
      </c>
      <c r="O14" s="33">
        <v>1160.8</v>
      </c>
      <c r="P14" s="33"/>
      <c r="Q14" s="33">
        <v>182.6</v>
      </c>
      <c r="R14" s="8"/>
    </row>
    <row r="15" spans="1:19" ht="65.25" customHeight="1" x14ac:dyDescent="0.25">
      <c r="A15" s="12">
        <v>10</v>
      </c>
      <c r="B15" s="13" t="s">
        <v>29</v>
      </c>
      <c r="C15" s="33">
        <v>12036.3</v>
      </c>
      <c r="D15" s="33">
        <v>7412.2</v>
      </c>
      <c r="E15" s="33">
        <f t="shared" si="1"/>
        <v>4624.0999999999995</v>
      </c>
      <c r="F15" s="33">
        <v>272.89999999999998</v>
      </c>
      <c r="G15" s="33">
        <v>183</v>
      </c>
      <c r="H15" s="35">
        <f t="shared" ref="H15:H19" si="4">F15-G15</f>
        <v>89.899999999999977</v>
      </c>
      <c r="I15" s="33"/>
      <c r="J15" s="33"/>
      <c r="K15" s="35">
        <f t="shared" si="2"/>
        <v>0</v>
      </c>
      <c r="L15" s="33">
        <v>2987.9</v>
      </c>
      <c r="M15" s="33">
        <v>1025.4000000000001</v>
      </c>
      <c r="N15" s="35">
        <f t="shared" si="3"/>
        <v>1962.5</v>
      </c>
      <c r="O15" s="33">
        <v>52.8</v>
      </c>
      <c r="P15" s="33">
        <v>8.4580000000000002</v>
      </c>
      <c r="Q15" s="33">
        <v>1288.7</v>
      </c>
      <c r="R15" s="8"/>
    </row>
    <row r="16" spans="1:19" ht="56.25" customHeight="1" x14ac:dyDescent="0.25">
      <c r="A16" s="12">
        <v>11</v>
      </c>
      <c r="B16" s="13" t="s">
        <v>30</v>
      </c>
      <c r="C16" s="33">
        <f>3020+5070+177.4</f>
        <v>8267.4</v>
      </c>
      <c r="D16" s="33">
        <v>8267.4</v>
      </c>
      <c r="E16" s="33">
        <f t="shared" si="1"/>
        <v>0</v>
      </c>
      <c r="F16" s="33">
        <v>775</v>
      </c>
      <c r="G16" s="33">
        <v>744.3</v>
      </c>
      <c r="H16" s="35">
        <f t="shared" si="4"/>
        <v>30.700000000000045</v>
      </c>
      <c r="I16" s="33"/>
      <c r="J16" s="33"/>
      <c r="K16" s="35">
        <f t="shared" si="2"/>
        <v>0</v>
      </c>
      <c r="L16" s="33">
        <v>880.6</v>
      </c>
      <c r="M16" s="33">
        <v>580.79999999999995</v>
      </c>
      <c r="N16" s="35">
        <f t="shared" si="3"/>
        <v>299.80000000000007</v>
      </c>
      <c r="O16" s="33"/>
      <c r="P16" s="33">
        <v>54</v>
      </c>
      <c r="Q16" s="33">
        <v>542.5</v>
      </c>
      <c r="R16" s="8"/>
    </row>
    <row r="17" spans="1:19" ht="61.5" customHeight="1" x14ac:dyDescent="0.25">
      <c r="A17" s="12">
        <v>12</v>
      </c>
      <c r="B17" s="13" t="s">
        <v>31</v>
      </c>
      <c r="C17" s="33">
        <f>17600+9809.1+9930.6</f>
        <v>37339.699999999997</v>
      </c>
      <c r="D17" s="33">
        <v>37339.699999999997</v>
      </c>
      <c r="E17" s="33">
        <f t="shared" si="1"/>
        <v>0</v>
      </c>
      <c r="F17" s="33">
        <v>902.3</v>
      </c>
      <c r="G17" s="33">
        <v>606.79999999999995</v>
      </c>
      <c r="H17" s="35">
        <f t="shared" si="4"/>
        <v>295.5</v>
      </c>
      <c r="I17" s="33"/>
      <c r="J17" s="33"/>
      <c r="K17" s="35">
        <f t="shared" si="2"/>
        <v>0</v>
      </c>
      <c r="L17" s="33">
        <v>1295.3</v>
      </c>
      <c r="M17" s="33">
        <v>1006.9</v>
      </c>
      <c r="N17" s="35">
        <f t="shared" si="3"/>
        <v>288.39999999999998</v>
      </c>
      <c r="O17" s="33"/>
      <c r="P17" s="33">
        <v>5</v>
      </c>
      <c r="Q17" s="33">
        <v>355.6</v>
      </c>
      <c r="R17" s="8"/>
    </row>
    <row r="18" spans="1:19" ht="51" x14ac:dyDescent="0.25">
      <c r="A18" s="12">
        <v>13</v>
      </c>
      <c r="B18" s="13" t="s">
        <v>32</v>
      </c>
      <c r="C18" s="33">
        <v>6000</v>
      </c>
      <c r="D18" s="33">
        <v>3820</v>
      </c>
      <c r="E18" s="33">
        <f t="shared" si="1"/>
        <v>2180</v>
      </c>
      <c r="F18" s="33">
        <v>1259.5</v>
      </c>
      <c r="G18" s="33">
        <v>1025.5</v>
      </c>
      <c r="H18" s="35">
        <f t="shared" si="4"/>
        <v>234</v>
      </c>
      <c r="I18" s="33"/>
      <c r="J18" s="33"/>
      <c r="K18" s="35">
        <f t="shared" si="2"/>
        <v>0</v>
      </c>
      <c r="L18" s="33">
        <v>3400.7</v>
      </c>
      <c r="M18" s="33">
        <v>1780.6</v>
      </c>
      <c r="N18" s="35">
        <f t="shared" si="3"/>
        <v>1620.1</v>
      </c>
      <c r="O18" s="33"/>
      <c r="P18" s="33">
        <v>28.4</v>
      </c>
      <c r="Q18" s="33">
        <v>1440.2</v>
      </c>
      <c r="R18" s="8"/>
    </row>
    <row r="19" spans="1:19" ht="51" x14ac:dyDescent="0.25">
      <c r="A19" s="12">
        <v>14</v>
      </c>
      <c r="B19" s="13" t="s">
        <v>33</v>
      </c>
      <c r="C19" s="33">
        <f>10000+5745.2+2160</f>
        <v>17905.2</v>
      </c>
      <c r="D19" s="33">
        <v>15519</v>
      </c>
      <c r="E19" s="33">
        <f t="shared" si="1"/>
        <v>2386.2000000000007</v>
      </c>
      <c r="F19" s="33">
        <v>525.5</v>
      </c>
      <c r="G19" s="33">
        <v>471.4</v>
      </c>
      <c r="H19" s="35">
        <f t="shared" si="4"/>
        <v>54.100000000000023</v>
      </c>
      <c r="I19" s="33"/>
      <c r="J19" s="33"/>
      <c r="K19" s="35"/>
      <c r="L19" s="33">
        <v>559.20000000000005</v>
      </c>
      <c r="M19" s="33">
        <v>146.80000000000001</v>
      </c>
      <c r="N19" s="35">
        <f t="shared" si="3"/>
        <v>412.40000000000003</v>
      </c>
      <c r="O19" s="33">
        <v>161.30000000000001</v>
      </c>
      <c r="P19" s="33">
        <v>44.7</v>
      </c>
      <c r="Q19" s="33">
        <v>605.6</v>
      </c>
      <c r="R19" s="8"/>
    </row>
    <row r="20" spans="1:19" ht="33" customHeight="1" x14ac:dyDescent="0.25">
      <c r="A20" s="12">
        <v>15</v>
      </c>
      <c r="B20" s="13" t="s">
        <v>34</v>
      </c>
      <c r="C20" s="33"/>
      <c r="D20" s="35"/>
      <c r="E20" s="33"/>
      <c r="F20" s="33"/>
      <c r="G20" s="33"/>
      <c r="H20" s="35"/>
      <c r="I20" s="33"/>
      <c r="J20" s="33"/>
      <c r="K20" s="35"/>
      <c r="L20" s="33"/>
      <c r="M20" s="33"/>
      <c r="N20" s="35"/>
      <c r="O20" s="33"/>
      <c r="P20" s="33"/>
      <c r="Q20" s="33">
        <v>912.6</v>
      </c>
      <c r="R20" s="8"/>
    </row>
    <row r="21" spans="1:19" ht="38.25" x14ac:dyDescent="0.25">
      <c r="A21" s="12">
        <v>16</v>
      </c>
      <c r="B21" s="13" t="s">
        <v>35</v>
      </c>
      <c r="C21" s="33">
        <v>20394.468000000001</v>
      </c>
      <c r="D21" s="35">
        <v>11828.6</v>
      </c>
      <c r="E21" s="33">
        <f>C21-D21</f>
        <v>8565.8680000000004</v>
      </c>
      <c r="F21" s="33">
        <v>1070</v>
      </c>
      <c r="G21" s="33">
        <v>635.4</v>
      </c>
      <c r="H21" s="35">
        <f>F21-G21</f>
        <v>434.6</v>
      </c>
      <c r="I21" s="33"/>
      <c r="J21" s="33"/>
      <c r="K21" s="33"/>
      <c r="L21" s="33">
        <v>4693</v>
      </c>
      <c r="M21" s="33">
        <v>3809.3</v>
      </c>
      <c r="N21" s="35">
        <f>L21-M21</f>
        <v>883.69999999999982</v>
      </c>
      <c r="O21" s="33">
        <v>0</v>
      </c>
      <c r="P21" s="33">
        <v>0</v>
      </c>
      <c r="Q21" s="33">
        <v>0</v>
      </c>
      <c r="R21" s="8"/>
    </row>
    <row r="22" spans="1:19" ht="78" customHeight="1" x14ac:dyDescent="0.25">
      <c r="A22" s="12">
        <v>17</v>
      </c>
      <c r="B22" s="13" t="s">
        <v>36</v>
      </c>
      <c r="C22" s="33">
        <v>232408.4</v>
      </c>
      <c r="D22" s="35">
        <v>112937.1</v>
      </c>
      <c r="E22" s="33">
        <f>C22-D22</f>
        <v>119471.29999999999</v>
      </c>
      <c r="F22" s="33"/>
      <c r="G22" s="33"/>
      <c r="H22" s="35"/>
      <c r="I22" s="33"/>
      <c r="J22" s="33"/>
      <c r="K22" s="33"/>
      <c r="L22" s="33"/>
      <c r="M22" s="33"/>
      <c r="N22" s="35"/>
      <c r="O22" s="33"/>
      <c r="P22" s="33"/>
      <c r="Q22" s="33"/>
      <c r="R22" s="8"/>
    </row>
    <row r="23" spans="1:19" ht="18.75" customHeight="1" x14ac:dyDescent="0.25">
      <c r="A23" s="12">
        <v>18</v>
      </c>
      <c r="B23" s="13" t="s">
        <v>37</v>
      </c>
      <c r="C23" s="33">
        <v>219.1</v>
      </c>
      <c r="D23" s="33"/>
      <c r="E23" s="33">
        <v>219.1</v>
      </c>
      <c r="F23" s="33"/>
      <c r="G23" s="33"/>
      <c r="H23" s="35"/>
      <c r="I23" s="33"/>
      <c r="J23" s="33"/>
      <c r="K23" s="35"/>
      <c r="L23" s="33"/>
      <c r="M23" s="33"/>
      <c r="N23" s="35"/>
      <c r="O23" s="33"/>
      <c r="P23" s="33"/>
      <c r="Q23" s="33" t="s">
        <v>38</v>
      </c>
      <c r="R23" s="8"/>
    </row>
    <row r="24" spans="1:19" ht="62.25" customHeight="1" x14ac:dyDescent="0.25">
      <c r="A24" s="12">
        <v>19</v>
      </c>
      <c r="B24" s="13" t="s">
        <v>46</v>
      </c>
      <c r="C24" s="14"/>
      <c r="D24" s="14"/>
      <c r="E24" s="14"/>
      <c r="F24" s="14"/>
      <c r="G24" s="14"/>
      <c r="H24" s="15"/>
      <c r="I24" s="14"/>
      <c r="J24" s="14"/>
      <c r="K24" s="15"/>
      <c r="L24" s="14"/>
      <c r="M24" s="14"/>
      <c r="N24" s="15"/>
      <c r="O24" s="14"/>
      <c r="P24" s="14"/>
      <c r="Q24" s="14"/>
      <c r="R24" s="8"/>
    </row>
    <row r="25" spans="1:19" ht="24.75" customHeight="1" x14ac:dyDescent="0.25">
      <c r="A25" s="17"/>
      <c r="B25" s="17" t="s">
        <v>39</v>
      </c>
      <c r="C25" s="18">
        <f>C8+C9+C10+C11+C12+C13+C14+C15+C16+C17+C18+C19+C21+C22+C23</f>
        <v>494489.54799999995</v>
      </c>
      <c r="D25" s="18">
        <f>D8+D9+D10+D11+D12+D13+D14+D15+D16+D17+D18+D19+D21+D22</f>
        <v>268875.40000000002</v>
      </c>
      <c r="E25" s="19">
        <f>E10+E11+E12+E13+E14+E15+E16+E17+E18+E19+E21+E22+E23</f>
        <v>225614.14800000002</v>
      </c>
      <c r="F25" s="18">
        <f>F6+F7+F9+F10+F11+F12+F13+F14+F15+F16+F17+F17+F18+F19+F21</f>
        <v>35000.978000000003</v>
      </c>
      <c r="G25" s="18">
        <f>G6+G7+G9+G10+G11+G12+G13+G14+G15+G16+G17+G18+G19+G21</f>
        <v>23675.314000000006</v>
      </c>
      <c r="H25" s="18">
        <f>H6+H7+H8+H9+H10+H11+H12+H13+H14+H15+H16+H17+H18+H19+H21</f>
        <v>10423.363999999998</v>
      </c>
      <c r="I25" s="18">
        <f>I6+I7</f>
        <v>42918</v>
      </c>
      <c r="J25" s="18">
        <f>J6+J7</f>
        <v>31551.8</v>
      </c>
      <c r="K25" s="18">
        <f>K6+K7</f>
        <v>11366.2</v>
      </c>
      <c r="L25" s="18">
        <f>L6+L7+L9+L10+L11+L12+L13+L14+L15+L16+L17+L18+L19+L21</f>
        <v>72313.34</v>
      </c>
      <c r="M25" s="18">
        <f>M6+M7+M9+M10+M11+M12+M13+M14+M15+M16+M17+M18+M19+M21</f>
        <v>29361.302</v>
      </c>
      <c r="N25" s="18">
        <f>N6+N7+N9+N10+N11+N12+N13+N14+N15+N16+N17+N18+N19+N21</f>
        <v>42952.038</v>
      </c>
      <c r="O25" s="18">
        <f>O7+O9+O12+O14+O15+O19</f>
        <v>3856.8</v>
      </c>
      <c r="P25" s="18">
        <f>P6+P9+P10+P15+P16+P17+P18+P19+P21</f>
        <v>6725.7579999999989</v>
      </c>
      <c r="Q25" s="18">
        <f>Q6+Q9+Q10+Q11+Q12+Q13+Q14+Q15+Q16+Q17+Q18+Q19+Q20+Q21</f>
        <v>9916.9000000000015</v>
      </c>
      <c r="R25" s="20"/>
      <c r="S25" s="21"/>
    </row>
    <row r="26" spans="1:19" s="26" customFormat="1" ht="7.5" customHeight="1" x14ac:dyDescent="0.25">
      <c r="A26" s="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5"/>
      <c r="Q26" s="5"/>
      <c r="R26" s="24"/>
      <c r="S26" s="25"/>
    </row>
    <row r="27" spans="1:19" ht="21" customHeight="1" x14ac:dyDescent="0.25">
      <c r="B27" s="27" t="s">
        <v>40</v>
      </c>
      <c r="C27" s="27"/>
      <c r="D27" s="27"/>
      <c r="E27" s="27"/>
      <c r="F27" s="28">
        <f>C25+F25+I25+L25</f>
        <v>644721.86599999992</v>
      </c>
      <c r="G27" s="5" t="s">
        <v>41</v>
      </c>
    </row>
    <row r="28" spans="1:19" ht="18.75" customHeight="1" x14ac:dyDescent="0.25">
      <c r="B28" s="107" t="s">
        <v>42</v>
      </c>
      <c r="C28" s="107"/>
      <c r="D28" s="107"/>
      <c r="E28" s="107"/>
      <c r="F28" s="28">
        <f>D25+G25+J25+M25</f>
        <v>353463.81600000005</v>
      </c>
      <c r="G28" s="5" t="s">
        <v>41</v>
      </c>
    </row>
    <row r="29" spans="1:19" ht="17.25" customHeight="1" x14ac:dyDescent="0.25">
      <c r="B29" s="29" t="s">
        <v>43</v>
      </c>
      <c r="C29" s="29"/>
      <c r="D29" s="29"/>
      <c r="E29" s="29"/>
      <c r="F29" s="28">
        <f>E25+H25+K25+N25</f>
        <v>290355.75</v>
      </c>
      <c r="G29" s="5" t="s">
        <v>41</v>
      </c>
    </row>
    <row r="30" spans="1:19" ht="18" customHeight="1" x14ac:dyDescent="0.25">
      <c r="B30" s="107" t="s">
        <v>44</v>
      </c>
      <c r="C30" s="107"/>
      <c r="D30" s="107"/>
      <c r="E30" s="107"/>
      <c r="F30" s="28">
        <f>O25+P25+Q25</f>
        <v>20499.457999999999</v>
      </c>
      <c r="G30" s="5" t="s">
        <v>41</v>
      </c>
      <c r="N30" s="21"/>
    </row>
    <row r="31" spans="1:19" ht="10.5" customHeight="1" x14ac:dyDescent="0.25">
      <c r="B31" s="105"/>
      <c r="C31" s="105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9" ht="14.25" x14ac:dyDescent="0.25">
      <c r="A32" s="106" t="s">
        <v>45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5:14" x14ac:dyDescent="0.25"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</sheetData>
  <mergeCells count="17">
    <mergeCell ref="B31:C31"/>
    <mergeCell ref="A32:Q32"/>
    <mergeCell ref="E33:N33"/>
    <mergeCell ref="C4:E4"/>
    <mergeCell ref="F4:H4"/>
    <mergeCell ref="I4:K4"/>
    <mergeCell ref="L4:N4"/>
    <mergeCell ref="B28:E28"/>
    <mergeCell ref="B30:E30"/>
    <mergeCell ref="M1:Q1"/>
    <mergeCell ref="A2:Q2"/>
    <mergeCell ref="A3:A5"/>
    <mergeCell ref="B3:B5"/>
    <mergeCell ref="C3:E3"/>
    <mergeCell ref="F3:H3"/>
    <mergeCell ref="I3:K3"/>
    <mergeCell ref="L3:N3"/>
  </mergeCells>
  <pageMargins left="0.16" right="0.17" top="0.26" bottom="0.16" header="0.22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activeCell="A60" sqref="A60:K60"/>
    </sheetView>
  </sheetViews>
  <sheetFormatPr defaultColWidth="10.28515625" defaultRowHeight="12.75" x14ac:dyDescent="0.25"/>
  <cols>
    <col min="1" max="1" width="3.42578125" style="1" customWidth="1"/>
    <col min="2" max="2" width="30.28515625" style="31" customWidth="1"/>
    <col min="3" max="3" width="14.7109375" style="5" customWidth="1"/>
    <col min="4" max="4" width="11.5703125" style="37" customWidth="1"/>
    <col min="5" max="5" width="11.7109375" style="5" customWidth="1"/>
    <col min="6" max="6" width="12.7109375" style="37" customWidth="1"/>
    <col min="7" max="7" width="13" style="5" customWidth="1"/>
    <col min="8" max="8" width="12.7109375" style="5" customWidth="1"/>
    <col min="9" max="9" width="11.7109375" style="5" customWidth="1"/>
    <col min="10" max="10" width="10.5703125" style="5" customWidth="1"/>
    <col min="11" max="11" width="11.28515625" style="5" customWidth="1"/>
    <col min="12" max="16384" width="10.28515625" style="5"/>
  </cols>
  <sheetData>
    <row r="1" spans="1:11" ht="69" customHeight="1" x14ac:dyDescent="0.25">
      <c r="B1" s="118"/>
      <c r="C1" s="118"/>
      <c r="D1" s="118"/>
      <c r="E1" s="118"/>
      <c r="F1" s="118"/>
      <c r="G1" s="118"/>
      <c r="H1" s="118"/>
      <c r="I1" s="119" t="s">
        <v>579</v>
      </c>
      <c r="J1" s="119"/>
      <c r="K1" s="119"/>
    </row>
    <row r="2" spans="1:11" ht="37.5" customHeight="1" x14ac:dyDescent="0.25">
      <c r="A2" s="147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8" customHeight="1" x14ac:dyDescent="0.25">
      <c r="A3" s="148" t="s">
        <v>1</v>
      </c>
      <c r="B3" s="139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140"/>
      <c r="K3" s="141"/>
    </row>
    <row r="4" spans="1:11" ht="63" customHeight="1" x14ac:dyDescent="0.25">
      <c r="A4" s="148"/>
      <c r="B4" s="139"/>
      <c r="C4" s="142" t="s">
        <v>580</v>
      </c>
      <c r="D4" s="142" t="s">
        <v>581</v>
      </c>
      <c r="E4" s="57" t="s">
        <v>12</v>
      </c>
      <c r="F4" s="57" t="s">
        <v>13</v>
      </c>
      <c r="G4" s="142" t="s">
        <v>14</v>
      </c>
      <c r="H4" s="57" t="s">
        <v>15</v>
      </c>
      <c r="I4" s="142" t="s">
        <v>16</v>
      </c>
      <c r="J4" s="142" t="s">
        <v>80</v>
      </c>
      <c r="K4" s="143" t="s">
        <v>578</v>
      </c>
    </row>
    <row r="5" spans="1:11" ht="21" customHeight="1" x14ac:dyDescent="0.25">
      <c r="A5" s="148"/>
      <c r="B5" s="139"/>
      <c r="C5" s="57" t="s">
        <v>49</v>
      </c>
      <c r="D5" s="57" t="s">
        <v>17</v>
      </c>
      <c r="E5" s="57" t="s">
        <v>17</v>
      </c>
      <c r="F5" s="57" t="s">
        <v>17</v>
      </c>
      <c r="G5" s="57" t="s">
        <v>17</v>
      </c>
      <c r="H5" s="57" t="s">
        <v>17</v>
      </c>
      <c r="I5" s="57" t="s">
        <v>17</v>
      </c>
      <c r="J5" s="57" t="s">
        <v>17</v>
      </c>
      <c r="K5" s="141"/>
    </row>
    <row r="6" spans="1:11" s="37" customFormat="1" ht="54" customHeight="1" x14ac:dyDescent="0.25">
      <c r="A6" s="41">
        <v>1</v>
      </c>
      <c r="B6" s="120" t="s">
        <v>20</v>
      </c>
      <c r="C6" s="64"/>
      <c r="D6" s="64">
        <v>14448057</v>
      </c>
      <c r="E6" s="40"/>
      <c r="F6" s="62">
        <v>3320738</v>
      </c>
      <c r="G6" s="64"/>
      <c r="H6" s="62"/>
      <c r="I6" s="64">
        <v>583800</v>
      </c>
      <c r="J6" s="121">
        <v>560000</v>
      </c>
      <c r="K6" s="122" t="s">
        <v>38</v>
      </c>
    </row>
    <row r="7" spans="1:11" s="37" customFormat="1" ht="28.5" customHeight="1" x14ac:dyDescent="0.25">
      <c r="A7" s="41">
        <v>2</v>
      </c>
      <c r="B7" s="120" t="s">
        <v>21</v>
      </c>
      <c r="C7" s="123"/>
      <c r="D7" s="64">
        <v>10963325</v>
      </c>
      <c r="E7" s="62">
        <v>15750000</v>
      </c>
      <c r="F7" s="62">
        <v>15672034</v>
      </c>
      <c r="G7" s="41">
        <v>316700</v>
      </c>
      <c r="H7" s="124"/>
      <c r="I7" s="64"/>
      <c r="J7" s="125"/>
      <c r="K7" s="122"/>
    </row>
    <row r="8" spans="1:11" s="37" customFormat="1" ht="27.75" customHeight="1" x14ac:dyDescent="0.25">
      <c r="A8" s="41">
        <v>3</v>
      </c>
      <c r="B8" s="126" t="s">
        <v>22</v>
      </c>
      <c r="C8" s="64">
        <v>29251504</v>
      </c>
      <c r="D8" s="124"/>
      <c r="E8" s="124"/>
      <c r="F8" s="62"/>
      <c r="G8" s="124"/>
      <c r="H8" s="124"/>
      <c r="I8" s="64"/>
      <c r="J8" s="125"/>
      <c r="K8" s="127"/>
    </row>
    <row r="9" spans="1:11" s="37" customFormat="1" ht="45.75" customHeight="1" x14ac:dyDescent="0.25">
      <c r="A9" s="41">
        <v>4</v>
      </c>
      <c r="B9" s="126" t="s">
        <v>23</v>
      </c>
      <c r="C9" s="41">
        <v>10384078</v>
      </c>
      <c r="D9" s="62">
        <v>487014</v>
      </c>
      <c r="E9" s="124"/>
      <c r="F9" s="62">
        <v>5574249</v>
      </c>
      <c r="G9" s="124"/>
      <c r="H9" s="124"/>
      <c r="I9" s="64">
        <v>820800</v>
      </c>
      <c r="J9" s="125"/>
      <c r="K9" s="122"/>
    </row>
    <row r="10" spans="1:11" s="37" customFormat="1" ht="38.25" customHeight="1" x14ac:dyDescent="0.25">
      <c r="A10" s="41">
        <v>5</v>
      </c>
      <c r="B10" s="126" t="s">
        <v>24</v>
      </c>
      <c r="C10" s="41">
        <v>14273579</v>
      </c>
      <c r="D10" s="62">
        <v>914638</v>
      </c>
      <c r="E10" s="128"/>
      <c r="F10" s="62">
        <v>7852269</v>
      </c>
      <c r="G10" s="62">
        <v>6193100</v>
      </c>
      <c r="H10" s="62">
        <v>5244403</v>
      </c>
      <c r="I10" s="62">
        <v>256600.00000000003</v>
      </c>
      <c r="J10" s="125"/>
      <c r="K10" s="122"/>
    </row>
    <row r="11" spans="1:11" s="37" customFormat="1" ht="36.75" customHeight="1" x14ac:dyDescent="0.25">
      <c r="A11" s="41">
        <v>6</v>
      </c>
      <c r="B11" s="126" t="s">
        <v>25</v>
      </c>
      <c r="C11" s="41">
        <v>645884</v>
      </c>
      <c r="D11" s="62">
        <v>825768</v>
      </c>
      <c r="E11" s="128"/>
      <c r="F11" s="62">
        <v>1187552</v>
      </c>
      <c r="G11" s="124"/>
      <c r="H11" s="128"/>
      <c r="I11" s="62">
        <v>630600</v>
      </c>
      <c r="J11" s="125"/>
      <c r="K11" s="122"/>
    </row>
    <row r="12" spans="1:11" s="37" customFormat="1" ht="45.75" customHeight="1" x14ac:dyDescent="0.25">
      <c r="A12" s="41">
        <v>7</v>
      </c>
      <c r="B12" s="126" t="s">
        <v>26</v>
      </c>
      <c r="C12" s="41">
        <v>8607720</v>
      </c>
      <c r="D12" s="62">
        <v>528428</v>
      </c>
      <c r="E12" s="123"/>
      <c r="F12" s="62">
        <v>946500</v>
      </c>
      <c r="G12" s="64">
        <v>1589600</v>
      </c>
      <c r="H12" s="64">
        <v>500</v>
      </c>
      <c r="I12" s="64">
        <v>177900</v>
      </c>
      <c r="J12" s="125"/>
      <c r="K12" s="122"/>
    </row>
    <row r="13" spans="1:11" s="37" customFormat="1" ht="45.75" customHeight="1" x14ac:dyDescent="0.25">
      <c r="A13" s="41">
        <v>8</v>
      </c>
      <c r="B13" s="120" t="s">
        <v>27</v>
      </c>
      <c r="C13" s="41">
        <v>15928648</v>
      </c>
      <c r="D13" s="62">
        <v>586233</v>
      </c>
      <c r="E13" s="123"/>
      <c r="F13" s="62">
        <v>4861184</v>
      </c>
      <c r="G13" s="123"/>
      <c r="H13" s="123"/>
      <c r="I13" s="64">
        <v>2089200</v>
      </c>
      <c r="J13" s="125"/>
      <c r="K13" s="122"/>
    </row>
    <row r="14" spans="1:11" s="37" customFormat="1" ht="54" customHeight="1" x14ac:dyDescent="0.25">
      <c r="A14" s="41">
        <v>9</v>
      </c>
      <c r="B14" s="120" t="s">
        <v>28</v>
      </c>
      <c r="C14" s="41">
        <v>11475931</v>
      </c>
      <c r="D14" s="62">
        <v>879626</v>
      </c>
      <c r="E14" s="123"/>
      <c r="F14" s="62">
        <v>7276817</v>
      </c>
      <c r="G14" s="64">
        <v>695375</v>
      </c>
      <c r="H14" s="123"/>
      <c r="I14" s="64">
        <v>412414</v>
      </c>
      <c r="J14" s="125"/>
      <c r="K14" s="122"/>
    </row>
    <row r="15" spans="1:11" s="37" customFormat="1" ht="65.25" customHeight="1" x14ac:dyDescent="0.25">
      <c r="A15" s="41">
        <v>10</v>
      </c>
      <c r="B15" s="120" t="s">
        <v>29</v>
      </c>
      <c r="C15" s="41">
        <v>49583124</v>
      </c>
      <c r="D15" s="62">
        <v>2471799</v>
      </c>
      <c r="E15" s="129"/>
      <c r="F15" s="62">
        <v>4919719</v>
      </c>
      <c r="G15" s="123"/>
      <c r="H15" s="130">
        <v>166350</v>
      </c>
      <c r="I15" s="64">
        <v>1374944</v>
      </c>
      <c r="J15" s="125"/>
      <c r="K15" s="64">
        <v>444000</v>
      </c>
    </row>
    <row r="16" spans="1:11" s="37" customFormat="1" ht="56.25" customHeight="1" x14ac:dyDescent="0.25">
      <c r="A16" s="41">
        <v>11</v>
      </c>
      <c r="B16" s="120" t="s">
        <v>30</v>
      </c>
      <c r="C16" s="64">
        <v>6936791</v>
      </c>
      <c r="D16" s="62">
        <v>452185</v>
      </c>
      <c r="E16" s="64"/>
      <c r="F16" s="62">
        <v>1872694</v>
      </c>
      <c r="G16" s="123"/>
      <c r="H16" s="64">
        <v>14646</v>
      </c>
      <c r="I16" s="64">
        <v>432925</v>
      </c>
      <c r="J16" s="125"/>
      <c r="K16" s="122"/>
    </row>
    <row r="17" spans="1:11" s="37" customFormat="1" ht="54.75" customHeight="1" x14ac:dyDescent="0.25">
      <c r="A17" s="41">
        <v>12</v>
      </c>
      <c r="B17" s="120" t="s">
        <v>31</v>
      </c>
      <c r="C17" s="64">
        <v>18268510</v>
      </c>
      <c r="D17" s="62">
        <v>672831</v>
      </c>
      <c r="E17" s="123"/>
      <c r="F17" s="41">
        <v>2891922</v>
      </c>
      <c r="G17" s="64"/>
      <c r="H17" s="64">
        <v>2000</v>
      </c>
      <c r="I17" s="64">
        <v>86314</v>
      </c>
      <c r="J17" s="125"/>
      <c r="K17" s="122"/>
    </row>
    <row r="18" spans="1:11" s="37" customFormat="1" ht="54" customHeight="1" x14ac:dyDescent="0.25">
      <c r="A18" s="41">
        <v>13</v>
      </c>
      <c r="B18" s="120" t="s">
        <v>32</v>
      </c>
      <c r="C18" s="41">
        <v>11757515</v>
      </c>
      <c r="D18" s="62">
        <v>914105</v>
      </c>
      <c r="E18" s="123"/>
      <c r="F18" s="62">
        <v>4951381</v>
      </c>
      <c r="G18" s="123"/>
      <c r="H18" s="64">
        <v>30880</v>
      </c>
      <c r="I18" s="64">
        <v>1694501</v>
      </c>
      <c r="J18" s="125"/>
      <c r="K18" s="122"/>
    </row>
    <row r="19" spans="1:11" s="37" customFormat="1" ht="67.5" customHeight="1" x14ac:dyDescent="0.25">
      <c r="A19" s="41">
        <v>14</v>
      </c>
      <c r="B19" s="120" t="s">
        <v>33</v>
      </c>
      <c r="C19" s="64">
        <v>9561113</v>
      </c>
      <c r="D19" s="64">
        <v>400884</v>
      </c>
      <c r="E19" s="123"/>
      <c r="F19" s="62">
        <v>2414812</v>
      </c>
      <c r="G19" s="64"/>
      <c r="H19" s="64">
        <v>399470</v>
      </c>
      <c r="I19" s="64">
        <v>2075182</v>
      </c>
      <c r="J19" s="125"/>
      <c r="K19" s="122"/>
    </row>
    <row r="20" spans="1:11" s="37" customFormat="1" ht="35.25" customHeight="1" x14ac:dyDescent="0.25">
      <c r="A20" s="41">
        <v>15</v>
      </c>
      <c r="B20" s="120" t="s">
        <v>34</v>
      </c>
      <c r="C20" s="64"/>
      <c r="D20" s="64">
        <v>201000</v>
      </c>
      <c r="E20" s="123"/>
      <c r="F20" s="64">
        <v>60000</v>
      </c>
      <c r="G20" s="123"/>
      <c r="H20" s="123"/>
      <c r="I20" s="64">
        <v>484264</v>
      </c>
      <c r="J20" s="125"/>
      <c r="K20" s="122"/>
    </row>
    <row r="21" spans="1:11" s="37" customFormat="1" ht="52.5" customHeight="1" x14ac:dyDescent="0.25">
      <c r="A21" s="41">
        <v>16</v>
      </c>
      <c r="B21" s="120" t="s">
        <v>35</v>
      </c>
      <c r="C21" s="41">
        <v>6852582</v>
      </c>
      <c r="D21" s="64">
        <v>288500</v>
      </c>
      <c r="E21" s="64">
        <v>30220000</v>
      </c>
      <c r="F21" s="64">
        <v>6655796</v>
      </c>
      <c r="G21" s="64"/>
      <c r="H21" s="64"/>
      <c r="I21" s="64"/>
      <c r="J21" s="125"/>
      <c r="K21" s="122"/>
    </row>
    <row r="22" spans="1:11" s="37" customFormat="1" ht="66" customHeight="1" x14ac:dyDescent="0.25">
      <c r="A22" s="41">
        <v>17</v>
      </c>
      <c r="B22" s="120" t="s">
        <v>36</v>
      </c>
      <c r="C22" s="131">
        <v>289574532</v>
      </c>
      <c r="D22" s="123"/>
      <c r="E22" s="123"/>
      <c r="F22" s="123"/>
      <c r="G22" s="123"/>
      <c r="H22" s="123"/>
      <c r="I22" s="64"/>
      <c r="J22" s="125"/>
      <c r="K22" s="122"/>
    </row>
    <row r="23" spans="1:11" s="37" customFormat="1" ht="30" customHeight="1" x14ac:dyDescent="0.25">
      <c r="A23" s="41">
        <v>18</v>
      </c>
      <c r="B23" s="120" t="s">
        <v>37</v>
      </c>
      <c r="C23" s="64"/>
      <c r="D23" s="123"/>
      <c r="E23" s="123"/>
      <c r="F23" s="123"/>
      <c r="G23" s="123"/>
      <c r="H23" s="123"/>
      <c r="I23" s="64"/>
      <c r="J23" s="125"/>
      <c r="K23" s="122"/>
    </row>
    <row r="24" spans="1:11" s="37" customFormat="1" ht="39" customHeight="1" x14ac:dyDescent="0.25">
      <c r="A24" s="41">
        <v>19</v>
      </c>
      <c r="B24" s="120" t="s">
        <v>81</v>
      </c>
      <c r="C24" s="64"/>
      <c r="D24" s="123"/>
      <c r="E24" s="123"/>
      <c r="F24" s="123"/>
      <c r="G24" s="123"/>
      <c r="H24" s="123"/>
      <c r="I24" s="64"/>
      <c r="J24" s="125"/>
      <c r="K24" s="122"/>
    </row>
    <row r="25" spans="1:11" s="37" customFormat="1" ht="42.75" customHeight="1" x14ac:dyDescent="0.25">
      <c r="A25" s="41">
        <v>20</v>
      </c>
      <c r="B25" s="126" t="s">
        <v>48</v>
      </c>
      <c r="C25" s="41">
        <v>17286271</v>
      </c>
      <c r="D25" s="124"/>
      <c r="E25" s="124"/>
      <c r="F25" s="124"/>
      <c r="G25" s="124"/>
      <c r="H25" s="124"/>
      <c r="I25" s="64"/>
      <c r="J25" s="125"/>
      <c r="K25" s="122"/>
    </row>
    <row r="26" spans="1:11" s="37" customFormat="1" ht="32.25" customHeight="1" x14ac:dyDescent="0.25">
      <c r="A26" s="41">
        <v>21</v>
      </c>
      <c r="B26" s="132" t="s">
        <v>79</v>
      </c>
      <c r="C26" s="64">
        <v>188705029</v>
      </c>
      <c r="D26" s="62">
        <v>1199859</v>
      </c>
      <c r="E26" s="124"/>
      <c r="F26" s="62">
        <v>5717600</v>
      </c>
      <c r="G26" s="124"/>
      <c r="H26" s="62">
        <v>312150</v>
      </c>
      <c r="I26" s="64"/>
      <c r="J26" s="125"/>
      <c r="K26" s="122"/>
    </row>
    <row r="27" spans="1:11" s="37" customFormat="1" ht="32.25" customHeight="1" x14ac:dyDescent="0.25">
      <c r="A27" s="41">
        <v>22</v>
      </c>
      <c r="B27" s="132" t="s">
        <v>50</v>
      </c>
      <c r="C27" s="64">
        <v>6399438</v>
      </c>
      <c r="D27" s="62">
        <v>1671796</v>
      </c>
      <c r="E27" s="133">
        <v>2000000</v>
      </c>
      <c r="F27" s="134">
        <v>1044660</v>
      </c>
      <c r="G27" s="124"/>
      <c r="H27" s="62"/>
      <c r="I27" s="64"/>
      <c r="J27" s="125"/>
      <c r="K27" s="122"/>
    </row>
    <row r="28" spans="1:11" s="37" customFormat="1" ht="32.25" customHeight="1" x14ac:dyDescent="0.25">
      <c r="A28" s="41">
        <v>23</v>
      </c>
      <c r="B28" s="132" t="s">
        <v>51</v>
      </c>
      <c r="C28" s="64">
        <v>4648019</v>
      </c>
      <c r="D28" s="62">
        <v>1404685</v>
      </c>
      <c r="E28" s="124"/>
      <c r="F28" s="62">
        <v>1318960</v>
      </c>
      <c r="G28" s="124"/>
      <c r="H28" s="62">
        <v>167.13</v>
      </c>
      <c r="I28" s="64"/>
      <c r="J28" s="125"/>
      <c r="K28" s="122"/>
    </row>
    <row r="29" spans="1:11" s="37" customFormat="1" ht="32.25" customHeight="1" x14ac:dyDescent="0.25">
      <c r="A29" s="41">
        <v>24</v>
      </c>
      <c r="B29" s="132" t="s">
        <v>52</v>
      </c>
      <c r="C29" s="64"/>
      <c r="D29" s="62">
        <v>2495950</v>
      </c>
      <c r="E29" s="124"/>
      <c r="F29" s="134">
        <v>1218494</v>
      </c>
      <c r="G29" s="124"/>
      <c r="H29" s="62">
        <v>118620</v>
      </c>
      <c r="I29" s="64"/>
      <c r="J29" s="125"/>
      <c r="K29" s="122"/>
    </row>
    <row r="30" spans="1:11" s="37" customFormat="1" ht="32.25" customHeight="1" x14ac:dyDescent="0.25">
      <c r="A30" s="41">
        <v>25</v>
      </c>
      <c r="B30" s="132" t="s">
        <v>53</v>
      </c>
      <c r="C30" s="64">
        <v>90000</v>
      </c>
      <c r="D30" s="62">
        <v>1019818</v>
      </c>
      <c r="E30" s="124"/>
      <c r="F30" s="134">
        <v>344430</v>
      </c>
      <c r="G30" s="124"/>
      <c r="H30" s="62"/>
      <c r="I30" s="64"/>
      <c r="J30" s="125"/>
      <c r="K30" s="122"/>
    </row>
    <row r="31" spans="1:11" s="37" customFormat="1" ht="32.25" customHeight="1" x14ac:dyDescent="0.25">
      <c r="A31" s="41">
        <v>26</v>
      </c>
      <c r="B31" s="132" t="s">
        <v>54</v>
      </c>
      <c r="C31" s="64">
        <v>22085100</v>
      </c>
      <c r="D31" s="62">
        <v>1197145</v>
      </c>
      <c r="E31" s="124"/>
      <c r="F31" s="134">
        <v>762336</v>
      </c>
      <c r="G31" s="124"/>
      <c r="H31" s="62"/>
      <c r="I31" s="64"/>
      <c r="J31" s="125"/>
      <c r="K31" s="122"/>
    </row>
    <row r="32" spans="1:11" s="37" customFormat="1" ht="32.25" customHeight="1" x14ac:dyDescent="0.25">
      <c r="A32" s="41">
        <v>27</v>
      </c>
      <c r="B32" s="132" t="s">
        <v>55</v>
      </c>
      <c r="C32" s="64"/>
      <c r="D32" s="62">
        <v>2571224</v>
      </c>
      <c r="E32" s="124"/>
      <c r="F32" s="134">
        <v>222600</v>
      </c>
      <c r="G32" s="124"/>
      <c r="H32" s="62"/>
      <c r="I32" s="64"/>
      <c r="J32" s="125"/>
      <c r="K32" s="122"/>
    </row>
    <row r="33" spans="1:11" s="37" customFormat="1" ht="32.25" customHeight="1" x14ac:dyDescent="0.25">
      <c r="A33" s="41">
        <v>28</v>
      </c>
      <c r="B33" s="132" t="s">
        <v>56</v>
      </c>
      <c r="C33" s="64">
        <v>1290873</v>
      </c>
      <c r="D33" s="62">
        <v>1096307</v>
      </c>
      <c r="E33" s="124"/>
      <c r="F33" s="134">
        <v>1780060</v>
      </c>
      <c r="G33" s="124"/>
      <c r="H33" s="62">
        <v>702000</v>
      </c>
      <c r="I33" s="64"/>
      <c r="J33" s="125"/>
      <c r="K33" s="122"/>
    </row>
    <row r="34" spans="1:11" s="37" customFormat="1" ht="32.25" customHeight="1" x14ac:dyDescent="0.25">
      <c r="A34" s="41">
        <v>29</v>
      </c>
      <c r="B34" s="132" t="s">
        <v>57</v>
      </c>
      <c r="C34" s="64">
        <v>11759047</v>
      </c>
      <c r="D34" s="62">
        <v>365671</v>
      </c>
      <c r="E34" s="124"/>
      <c r="F34" s="134">
        <v>1501300</v>
      </c>
      <c r="G34" s="124"/>
      <c r="H34" s="62">
        <v>199200</v>
      </c>
      <c r="I34" s="64"/>
      <c r="J34" s="125"/>
      <c r="K34" s="122"/>
    </row>
    <row r="35" spans="1:11" s="37" customFormat="1" ht="32.25" customHeight="1" x14ac:dyDescent="0.25">
      <c r="A35" s="41">
        <v>30</v>
      </c>
      <c r="B35" s="132" t="s">
        <v>58</v>
      </c>
      <c r="C35" s="64">
        <v>8109187</v>
      </c>
      <c r="D35" s="62">
        <v>844450</v>
      </c>
      <c r="E35" s="124"/>
      <c r="F35" s="134"/>
      <c r="G35" s="124"/>
      <c r="H35" s="62"/>
      <c r="I35" s="64"/>
      <c r="J35" s="125"/>
      <c r="K35" s="122"/>
    </row>
    <row r="36" spans="1:11" s="37" customFormat="1" ht="32.25" customHeight="1" x14ac:dyDescent="0.25">
      <c r="A36" s="41">
        <v>31</v>
      </c>
      <c r="B36" s="132" t="s">
        <v>59</v>
      </c>
      <c r="C36" s="64"/>
      <c r="D36" s="62">
        <v>944164</v>
      </c>
      <c r="E36" s="133"/>
      <c r="F36" s="134">
        <v>499500</v>
      </c>
      <c r="G36" s="124"/>
      <c r="H36" s="124"/>
      <c r="I36" s="64"/>
      <c r="J36" s="125"/>
      <c r="K36" s="122"/>
    </row>
    <row r="37" spans="1:11" s="37" customFormat="1" ht="32.25" customHeight="1" x14ac:dyDescent="0.25">
      <c r="A37" s="41">
        <v>32</v>
      </c>
      <c r="B37" s="132" t="s">
        <v>60</v>
      </c>
      <c r="C37" s="64"/>
      <c r="D37" s="62">
        <v>904450</v>
      </c>
      <c r="E37" s="124"/>
      <c r="F37" s="134">
        <v>94200</v>
      </c>
      <c r="G37" s="124"/>
      <c r="H37" s="124"/>
      <c r="I37" s="64"/>
      <c r="J37" s="125"/>
      <c r="K37" s="122"/>
    </row>
    <row r="38" spans="1:11" s="37" customFormat="1" ht="32.25" customHeight="1" x14ac:dyDescent="0.25">
      <c r="A38" s="41">
        <v>33</v>
      </c>
      <c r="B38" s="132" t="s">
        <v>61</v>
      </c>
      <c r="C38" s="64">
        <v>50976710</v>
      </c>
      <c r="D38" s="62">
        <v>1483319</v>
      </c>
      <c r="E38" s="62"/>
      <c r="F38" s="134">
        <v>1579178</v>
      </c>
      <c r="G38" s="124"/>
      <c r="H38" s="124"/>
      <c r="I38" s="64"/>
      <c r="J38" s="125"/>
      <c r="K38" s="122"/>
    </row>
    <row r="39" spans="1:11" s="37" customFormat="1" ht="32.25" customHeight="1" x14ac:dyDescent="0.25">
      <c r="A39" s="41">
        <v>34</v>
      </c>
      <c r="B39" s="132" t="s">
        <v>62</v>
      </c>
      <c r="C39" s="64">
        <v>100000</v>
      </c>
      <c r="D39" s="62">
        <v>974350</v>
      </c>
      <c r="E39" s="124"/>
      <c r="F39" s="134">
        <v>2752800</v>
      </c>
      <c r="G39" s="124"/>
      <c r="H39" s="62">
        <v>2700000</v>
      </c>
      <c r="I39" s="64"/>
      <c r="J39" s="125"/>
      <c r="K39" s="122"/>
    </row>
    <row r="40" spans="1:11" s="37" customFormat="1" ht="32.25" customHeight="1" x14ac:dyDescent="0.25">
      <c r="A40" s="41">
        <v>35</v>
      </c>
      <c r="B40" s="132" t="s">
        <v>63</v>
      </c>
      <c r="C40" s="64">
        <v>9179000</v>
      </c>
      <c r="D40" s="62">
        <v>1245601</v>
      </c>
      <c r="E40" s="124"/>
      <c r="F40" s="134">
        <v>1214043</v>
      </c>
      <c r="G40" s="124"/>
      <c r="H40" s="124"/>
      <c r="I40" s="64"/>
      <c r="J40" s="125"/>
      <c r="K40" s="122"/>
    </row>
    <row r="41" spans="1:11" s="37" customFormat="1" ht="32.25" customHeight="1" x14ac:dyDescent="0.25">
      <c r="A41" s="41">
        <v>36</v>
      </c>
      <c r="B41" s="132" t="s">
        <v>64</v>
      </c>
      <c r="C41" s="64">
        <v>1057340</v>
      </c>
      <c r="D41" s="62">
        <v>3709730</v>
      </c>
      <c r="E41" s="133">
        <v>7040000</v>
      </c>
      <c r="F41" s="134">
        <v>468000</v>
      </c>
      <c r="G41" s="124"/>
      <c r="H41" s="124"/>
      <c r="I41" s="64"/>
      <c r="J41" s="125"/>
      <c r="K41" s="122"/>
    </row>
    <row r="42" spans="1:11" s="37" customFormat="1" ht="32.25" customHeight="1" x14ac:dyDescent="0.25">
      <c r="A42" s="41">
        <v>37</v>
      </c>
      <c r="B42" s="132" t="s">
        <v>65</v>
      </c>
      <c r="C42" s="64">
        <v>57827306</v>
      </c>
      <c r="D42" s="62">
        <v>1130028</v>
      </c>
      <c r="E42" s="124"/>
      <c r="F42" s="134">
        <v>2058395</v>
      </c>
      <c r="G42" s="124"/>
      <c r="H42" s="124"/>
      <c r="I42" s="64"/>
      <c r="J42" s="125"/>
      <c r="K42" s="122"/>
    </row>
    <row r="43" spans="1:11" s="37" customFormat="1" ht="32.25" customHeight="1" x14ac:dyDescent="0.25">
      <c r="A43" s="41">
        <v>38</v>
      </c>
      <c r="B43" s="132" t="s">
        <v>66</v>
      </c>
      <c r="C43" s="64">
        <v>1941715</v>
      </c>
      <c r="D43" s="62">
        <v>1010650</v>
      </c>
      <c r="E43" s="124"/>
      <c r="F43" s="134">
        <v>754342</v>
      </c>
      <c r="G43" s="124"/>
      <c r="H43" s="124"/>
      <c r="I43" s="64"/>
      <c r="J43" s="125"/>
      <c r="K43" s="122"/>
    </row>
    <row r="44" spans="1:11" s="37" customFormat="1" ht="32.25" customHeight="1" x14ac:dyDescent="0.25">
      <c r="A44" s="41">
        <v>39</v>
      </c>
      <c r="B44" s="132" t="s">
        <v>67</v>
      </c>
      <c r="C44" s="64">
        <v>40042540</v>
      </c>
      <c r="D44" s="62">
        <v>2884885</v>
      </c>
      <c r="E44" s="133">
        <v>11200000</v>
      </c>
      <c r="F44" s="134">
        <v>2607935</v>
      </c>
      <c r="G44" s="62">
        <v>40000</v>
      </c>
      <c r="H44" s="62">
        <v>365820</v>
      </c>
      <c r="I44" s="64"/>
      <c r="J44" s="125"/>
      <c r="K44" s="135"/>
    </row>
    <row r="45" spans="1:11" s="37" customFormat="1" ht="32.25" customHeight="1" x14ac:dyDescent="0.25">
      <c r="A45" s="41">
        <v>40</v>
      </c>
      <c r="B45" s="132" t="s">
        <v>68</v>
      </c>
      <c r="C45" s="64"/>
      <c r="D45" s="62">
        <v>117100</v>
      </c>
      <c r="E45" s="124"/>
      <c r="F45" s="62">
        <v>1354945</v>
      </c>
      <c r="G45" s="62">
        <v>261540</v>
      </c>
      <c r="H45" s="124"/>
      <c r="I45" s="64"/>
      <c r="J45" s="125"/>
      <c r="K45" s="122"/>
    </row>
    <row r="46" spans="1:11" s="37" customFormat="1" ht="32.25" customHeight="1" x14ac:dyDescent="0.25">
      <c r="A46" s="41">
        <v>41</v>
      </c>
      <c r="B46" s="132" t="s">
        <v>69</v>
      </c>
      <c r="C46" s="64">
        <v>489956</v>
      </c>
      <c r="D46" s="62">
        <v>2065864</v>
      </c>
      <c r="E46" s="133">
        <v>240000</v>
      </c>
      <c r="F46" s="134">
        <v>593110</v>
      </c>
      <c r="G46" s="124"/>
      <c r="H46" s="124"/>
      <c r="I46" s="64"/>
      <c r="J46" s="125"/>
      <c r="K46" s="122"/>
    </row>
    <row r="47" spans="1:11" s="37" customFormat="1" ht="32.25" customHeight="1" x14ac:dyDescent="0.25">
      <c r="A47" s="41">
        <v>42</v>
      </c>
      <c r="B47" s="132" t="s">
        <v>70</v>
      </c>
      <c r="C47" s="64"/>
      <c r="D47" s="62">
        <v>11671356</v>
      </c>
      <c r="E47" s="124"/>
      <c r="F47" s="134">
        <v>900400</v>
      </c>
      <c r="G47" s="124"/>
      <c r="H47" s="124"/>
      <c r="I47" s="64"/>
      <c r="J47" s="125"/>
      <c r="K47" s="122"/>
    </row>
    <row r="48" spans="1:11" s="37" customFormat="1" ht="32.25" customHeight="1" x14ac:dyDescent="0.25">
      <c r="A48" s="41">
        <v>43</v>
      </c>
      <c r="B48" s="132" t="s">
        <v>71</v>
      </c>
      <c r="C48" s="64">
        <v>7661984</v>
      </c>
      <c r="D48" s="62">
        <v>961850</v>
      </c>
      <c r="E48" s="124"/>
      <c r="F48" s="134">
        <v>2076690</v>
      </c>
      <c r="G48" s="62">
        <v>199140</v>
      </c>
      <c r="H48" s="124"/>
      <c r="I48" s="64"/>
      <c r="J48" s="125"/>
      <c r="K48" s="122"/>
    </row>
    <row r="49" spans="1:11" s="37" customFormat="1" ht="32.25" customHeight="1" x14ac:dyDescent="0.25">
      <c r="A49" s="41">
        <v>44</v>
      </c>
      <c r="B49" s="132" t="s">
        <v>72</v>
      </c>
      <c r="C49" s="64"/>
      <c r="D49" s="62">
        <v>991830</v>
      </c>
      <c r="E49" s="124"/>
      <c r="F49" s="62">
        <v>557990</v>
      </c>
      <c r="G49" s="62"/>
      <c r="H49" s="124"/>
      <c r="I49" s="64"/>
      <c r="J49" s="125"/>
      <c r="K49" s="122"/>
    </row>
    <row r="50" spans="1:11" s="37" customFormat="1" ht="32.25" customHeight="1" x14ac:dyDescent="0.25">
      <c r="A50" s="41">
        <v>45</v>
      </c>
      <c r="B50" s="132" t="s">
        <v>73</v>
      </c>
      <c r="C50" s="64">
        <v>32457774</v>
      </c>
      <c r="D50" s="62">
        <v>1134270</v>
      </c>
      <c r="E50" s="124"/>
      <c r="F50" s="62">
        <v>1080829</v>
      </c>
      <c r="G50" s="62">
        <v>291990</v>
      </c>
      <c r="H50" s="124"/>
      <c r="I50" s="64"/>
      <c r="J50" s="125"/>
      <c r="K50" s="122"/>
    </row>
    <row r="51" spans="1:11" s="37" customFormat="1" ht="32.25" customHeight="1" x14ac:dyDescent="0.25">
      <c r="A51" s="41">
        <v>46</v>
      </c>
      <c r="B51" s="132" t="s">
        <v>74</v>
      </c>
      <c r="C51" s="149">
        <v>21794444</v>
      </c>
      <c r="D51" s="62">
        <v>844846</v>
      </c>
      <c r="E51" s="124"/>
      <c r="F51" s="62">
        <v>1352895</v>
      </c>
      <c r="G51" s="133">
        <v>203730</v>
      </c>
      <c r="H51" s="124"/>
      <c r="I51" s="64"/>
      <c r="J51" s="125"/>
      <c r="K51" s="122"/>
    </row>
    <row r="52" spans="1:11" s="37" customFormat="1" ht="32.25" customHeight="1" x14ac:dyDescent="0.25">
      <c r="A52" s="41">
        <v>47</v>
      </c>
      <c r="B52" s="132" t="s">
        <v>75</v>
      </c>
      <c r="C52" s="64"/>
      <c r="D52" s="62">
        <v>1094450</v>
      </c>
      <c r="E52" s="62">
        <v>4600000</v>
      </c>
      <c r="F52" s="62">
        <v>436090</v>
      </c>
      <c r="G52" s="124"/>
      <c r="H52" s="124"/>
      <c r="I52" s="64"/>
      <c r="J52" s="125"/>
      <c r="K52" s="122"/>
    </row>
    <row r="53" spans="1:11" s="37" customFormat="1" ht="32.25" customHeight="1" x14ac:dyDescent="0.25">
      <c r="A53" s="41">
        <v>48</v>
      </c>
      <c r="B53" s="132" t="s">
        <v>76</v>
      </c>
      <c r="C53" s="64"/>
      <c r="D53" s="62">
        <v>146751</v>
      </c>
      <c r="E53" s="124"/>
      <c r="F53" s="62">
        <v>221350</v>
      </c>
      <c r="G53" s="62">
        <v>7350</v>
      </c>
      <c r="H53" s="124"/>
      <c r="I53" s="64"/>
      <c r="J53" s="125"/>
      <c r="K53" s="122"/>
    </row>
    <row r="54" spans="1:11" s="37" customFormat="1" ht="32.25" customHeight="1" x14ac:dyDescent="0.25">
      <c r="A54" s="41">
        <v>49</v>
      </c>
      <c r="B54" s="132" t="s">
        <v>77</v>
      </c>
      <c r="C54" s="64"/>
      <c r="D54" s="62">
        <v>251323</v>
      </c>
      <c r="E54" s="124"/>
      <c r="F54" s="62">
        <v>393700</v>
      </c>
      <c r="G54" s="133">
        <v>193499.99999999994</v>
      </c>
      <c r="H54" s="124"/>
      <c r="I54" s="64"/>
      <c r="J54" s="125"/>
      <c r="K54" s="122"/>
    </row>
    <row r="55" spans="1:11" s="37" customFormat="1" ht="32.25" customHeight="1" x14ac:dyDescent="0.25">
      <c r="A55" s="41">
        <v>50</v>
      </c>
      <c r="B55" s="132" t="s">
        <v>78</v>
      </c>
      <c r="C55" s="64">
        <v>267561</v>
      </c>
      <c r="D55" s="62">
        <v>1037164</v>
      </c>
      <c r="E55" s="124"/>
      <c r="F55" s="62">
        <v>406643</v>
      </c>
      <c r="G55" s="133">
        <v>40079.999999999993</v>
      </c>
      <c r="H55" s="124"/>
      <c r="I55" s="64"/>
      <c r="J55" s="125"/>
      <c r="K55" s="122"/>
    </row>
    <row r="56" spans="1:11" ht="34.5" customHeight="1" x14ac:dyDescent="0.25">
      <c r="A56" s="136"/>
      <c r="B56" s="136" t="s">
        <v>39</v>
      </c>
      <c r="C56" s="137">
        <f>SUM(C6:C55)</f>
        <v>967270805</v>
      </c>
      <c r="D56" s="137">
        <f t="shared" ref="D56:H56" si="0">SUM(D6:D55)</f>
        <v>83505279</v>
      </c>
      <c r="E56" s="138">
        <f t="shared" si="0"/>
        <v>71050000</v>
      </c>
      <c r="F56" s="137">
        <f t="shared" si="0"/>
        <v>105771142</v>
      </c>
      <c r="G56" s="138">
        <f t="shared" si="0"/>
        <v>10032105</v>
      </c>
      <c r="H56" s="138">
        <f t="shared" si="0"/>
        <v>10256206.129999999</v>
      </c>
      <c r="I56" s="138">
        <f>I6+I9+I10+I11+I12+I13+I14+I15+I16+I17+I18+I19+I20+I21</f>
        <v>11119444</v>
      </c>
      <c r="J56" s="138">
        <v>560000</v>
      </c>
      <c r="K56" s="138">
        <v>444000</v>
      </c>
    </row>
    <row r="57" spans="1:11" ht="23.25" customHeight="1" x14ac:dyDescent="0.25">
      <c r="B57" s="27" t="s">
        <v>40</v>
      </c>
      <c r="C57" s="27"/>
      <c r="D57" s="145">
        <f>C56+D56+E56+F56+J56</f>
        <v>1228157226</v>
      </c>
    </row>
    <row r="58" spans="1:11" ht="18" customHeight="1" x14ac:dyDescent="0.25">
      <c r="B58" s="107" t="s">
        <v>44</v>
      </c>
      <c r="C58" s="107"/>
      <c r="D58" s="146">
        <f>G56+H56+I56+K56</f>
        <v>31851755.129999999</v>
      </c>
    </row>
    <row r="60" spans="1:11" ht="60" customHeight="1" x14ac:dyDescent="0.25">
      <c r="A60" s="144" t="s">
        <v>595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</row>
  </sheetData>
  <mergeCells count="6">
    <mergeCell ref="A60:K60"/>
    <mergeCell ref="A2:K2"/>
    <mergeCell ref="B58:C58"/>
    <mergeCell ref="A3:A5"/>
    <mergeCell ref="B3:B5"/>
    <mergeCell ref="I1:K1"/>
  </mergeCells>
  <pageMargins left="0.15748031496063" right="0.15748031496063" top="0.27559055118110198" bottom="0.15748031496063" header="0.23622047244094499" footer="0.1574803149606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3"/>
  <sheetViews>
    <sheetView workbookViewId="0">
      <selection activeCell="C1" sqref="C1:D1"/>
    </sheetView>
  </sheetViews>
  <sheetFormatPr defaultColWidth="28.28515625" defaultRowHeight="15" x14ac:dyDescent="0.2"/>
  <cols>
    <col min="1" max="1" width="5.5703125" style="46" customWidth="1"/>
    <col min="2" max="2" width="53.28515625" style="47" customWidth="1"/>
    <col min="3" max="3" width="18.140625" style="48" customWidth="1"/>
    <col min="4" max="4" width="23.140625" style="48" customWidth="1"/>
    <col min="5" max="16384" width="28.28515625" style="48"/>
  </cols>
  <sheetData>
    <row r="1" spans="1:4" s="45" customFormat="1" ht="46.5" customHeight="1" x14ac:dyDescent="0.2">
      <c r="A1" s="43"/>
      <c r="B1" s="44"/>
      <c r="C1" s="150" t="s">
        <v>582</v>
      </c>
      <c r="D1" s="150"/>
    </row>
    <row r="2" spans="1:4" ht="66" customHeight="1" x14ac:dyDescent="0.2">
      <c r="A2" s="108" t="s">
        <v>82</v>
      </c>
      <c r="B2" s="108"/>
      <c r="C2" s="108"/>
      <c r="D2" s="108"/>
    </row>
    <row r="3" spans="1:4" ht="42.75" x14ac:dyDescent="0.2">
      <c r="A3" s="152" t="s">
        <v>83</v>
      </c>
      <c r="B3" s="152" t="s">
        <v>84</v>
      </c>
      <c r="C3" s="153" t="s">
        <v>85</v>
      </c>
      <c r="D3" s="153" t="s">
        <v>86</v>
      </c>
    </row>
    <row r="4" spans="1:4" ht="23.25" customHeight="1" x14ac:dyDescent="0.2">
      <c r="A4" s="154">
        <v>1</v>
      </c>
      <c r="B4" s="155" t="s">
        <v>87</v>
      </c>
      <c r="C4" s="156"/>
      <c r="D4" s="156">
        <v>2015000</v>
      </c>
    </row>
    <row r="5" spans="1:4" ht="23.25" customHeight="1" x14ac:dyDescent="0.2">
      <c r="A5" s="154">
        <v>2</v>
      </c>
      <c r="B5" s="155" t="s">
        <v>88</v>
      </c>
      <c r="C5" s="156">
        <v>1950</v>
      </c>
      <c r="D5" s="156">
        <v>24</v>
      </c>
    </row>
    <row r="6" spans="1:4" ht="23.25" customHeight="1" x14ac:dyDescent="0.2">
      <c r="A6" s="154">
        <v>3</v>
      </c>
      <c r="B6" s="155" t="s">
        <v>89</v>
      </c>
      <c r="C6" s="156">
        <v>1952</v>
      </c>
      <c r="D6" s="156">
        <v>60</v>
      </c>
    </row>
    <row r="7" spans="1:4" ht="23.25" customHeight="1" x14ac:dyDescent="0.2">
      <c r="A7" s="154">
        <v>4</v>
      </c>
      <c r="B7" s="155" t="s">
        <v>90</v>
      </c>
      <c r="C7" s="156">
        <v>1970</v>
      </c>
      <c r="D7" s="156">
        <v>50</v>
      </c>
    </row>
    <row r="8" spans="1:4" ht="23.25" customHeight="1" x14ac:dyDescent="0.2">
      <c r="A8" s="154">
        <v>5</v>
      </c>
      <c r="B8" s="155" t="s">
        <v>91</v>
      </c>
      <c r="C8" s="156">
        <v>1992</v>
      </c>
      <c r="D8" s="156">
        <v>250</v>
      </c>
    </row>
    <row r="9" spans="1:4" ht="23.25" customHeight="1" x14ac:dyDescent="0.2">
      <c r="A9" s="154">
        <v>6</v>
      </c>
      <c r="B9" s="155" t="s">
        <v>92</v>
      </c>
      <c r="C9" s="156">
        <v>1956</v>
      </c>
      <c r="D9" s="156">
        <v>300</v>
      </c>
    </row>
    <row r="10" spans="1:4" ht="23.25" customHeight="1" x14ac:dyDescent="0.2">
      <c r="A10" s="154">
        <v>7</v>
      </c>
      <c r="B10" s="155" t="s">
        <v>93</v>
      </c>
      <c r="C10" s="156">
        <v>2004</v>
      </c>
      <c r="D10" s="156">
        <v>16780000</v>
      </c>
    </row>
    <row r="11" spans="1:4" ht="23.25" customHeight="1" x14ac:dyDescent="0.2">
      <c r="A11" s="154">
        <v>8</v>
      </c>
      <c r="B11" s="155" t="s">
        <v>94</v>
      </c>
      <c r="C11" s="156">
        <v>1960</v>
      </c>
      <c r="D11" s="156">
        <v>250</v>
      </c>
    </row>
    <row r="12" spans="1:4" ht="23.25" customHeight="1" x14ac:dyDescent="0.2">
      <c r="A12" s="154">
        <v>9</v>
      </c>
      <c r="B12" s="155" t="s">
        <v>95</v>
      </c>
      <c r="C12" s="156">
        <v>1992</v>
      </c>
      <c r="D12" s="156">
        <v>1000</v>
      </c>
    </row>
    <row r="13" spans="1:4" ht="23.25" customHeight="1" x14ac:dyDescent="0.2">
      <c r="A13" s="154">
        <v>10</v>
      </c>
      <c r="B13" s="155" t="s">
        <v>96</v>
      </c>
      <c r="C13" s="156">
        <v>1985</v>
      </c>
      <c r="D13" s="156">
        <v>900</v>
      </c>
    </row>
    <row r="14" spans="1:4" ht="23.25" customHeight="1" x14ac:dyDescent="0.2">
      <c r="A14" s="154">
        <v>11</v>
      </c>
      <c r="B14" s="155" t="s">
        <v>97</v>
      </c>
      <c r="C14" s="156">
        <v>1958</v>
      </c>
      <c r="D14" s="156">
        <v>200</v>
      </c>
    </row>
    <row r="15" spans="1:4" ht="23.25" customHeight="1" x14ac:dyDescent="0.2">
      <c r="A15" s="154">
        <v>12</v>
      </c>
      <c r="B15" s="155" t="s">
        <v>98</v>
      </c>
      <c r="C15" s="156">
        <v>1970</v>
      </c>
      <c r="D15" s="156">
        <v>1000</v>
      </c>
    </row>
    <row r="16" spans="1:4" ht="23.25" customHeight="1" x14ac:dyDescent="0.2">
      <c r="A16" s="154">
        <v>13</v>
      </c>
      <c r="B16" s="155" t="s">
        <v>99</v>
      </c>
      <c r="C16" s="156">
        <v>1989</v>
      </c>
      <c r="D16" s="156">
        <v>400</v>
      </c>
    </row>
    <row r="17" spans="1:4" ht="23.25" customHeight="1" x14ac:dyDescent="0.2">
      <c r="A17" s="154">
        <v>14</v>
      </c>
      <c r="B17" s="157" t="s">
        <v>100</v>
      </c>
      <c r="C17" s="158" t="s">
        <v>101</v>
      </c>
      <c r="D17" s="159">
        <v>10125000</v>
      </c>
    </row>
    <row r="18" spans="1:4" ht="23.25" customHeight="1" x14ac:dyDescent="0.2">
      <c r="A18" s="154">
        <v>15</v>
      </c>
      <c r="B18" s="160" t="s">
        <v>102</v>
      </c>
      <c r="C18" s="156">
        <v>1982</v>
      </c>
      <c r="D18" s="156">
        <v>600</v>
      </c>
    </row>
    <row r="19" spans="1:4" ht="23.25" customHeight="1" x14ac:dyDescent="0.2">
      <c r="A19" s="154">
        <v>16</v>
      </c>
      <c r="B19" s="155" t="s">
        <v>103</v>
      </c>
      <c r="C19" s="156">
        <v>1950</v>
      </c>
      <c r="D19" s="156">
        <v>200</v>
      </c>
    </row>
    <row r="20" spans="1:4" ht="23.25" customHeight="1" x14ac:dyDescent="0.2">
      <c r="A20" s="154">
        <v>17</v>
      </c>
      <c r="B20" s="155" t="s">
        <v>104</v>
      </c>
      <c r="C20" s="156">
        <v>1989</v>
      </c>
      <c r="D20" s="156">
        <v>490</v>
      </c>
    </row>
    <row r="21" spans="1:4" s="49" customFormat="1" ht="23.25" customHeight="1" x14ac:dyDescent="0.2">
      <c r="A21" s="161">
        <v>18</v>
      </c>
      <c r="B21" s="162" t="s">
        <v>105</v>
      </c>
      <c r="C21" s="163">
        <v>1975</v>
      </c>
      <c r="D21" s="163">
        <v>28</v>
      </c>
    </row>
    <row r="22" spans="1:4" s="49" customFormat="1" ht="23.25" customHeight="1" x14ac:dyDescent="0.2">
      <c r="A22" s="161">
        <v>19</v>
      </c>
      <c r="B22" s="162" t="s">
        <v>106</v>
      </c>
      <c r="C22" s="163">
        <v>1975</v>
      </c>
      <c r="D22" s="163">
        <v>500</v>
      </c>
    </row>
    <row r="23" spans="1:4" s="49" customFormat="1" ht="23.25" customHeight="1" x14ac:dyDescent="0.2">
      <c r="A23" s="161">
        <v>20</v>
      </c>
      <c r="B23" s="162" t="s">
        <v>107</v>
      </c>
      <c r="C23" s="163">
        <v>1975</v>
      </c>
      <c r="D23" s="163">
        <v>105</v>
      </c>
    </row>
    <row r="24" spans="1:4" s="49" customFormat="1" ht="23.25" customHeight="1" x14ac:dyDescent="0.2">
      <c r="A24" s="161">
        <v>21</v>
      </c>
      <c r="B24" s="162" t="s">
        <v>108</v>
      </c>
      <c r="C24" s="163">
        <v>1973</v>
      </c>
      <c r="D24" s="163">
        <v>310</v>
      </c>
    </row>
    <row r="25" spans="1:4" s="49" customFormat="1" ht="23.25" customHeight="1" x14ac:dyDescent="0.2">
      <c r="A25" s="161">
        <v>22</v>
      </c>
      <c r="B25" s="162" t="s">
        <v>109</v>
      </c>
      <c r="C25" s="163">
        <v>1965</v>
      </c>
      <c r="D25" s="163">
        <v>2150</v>
      </c>
    </row>
    <row r="26" spans="1:4" s="49" customFormat="1" ht="23.25" customHeight="1" x14ac:dyDescent="0.2">
      <c r="A26" s="161">
        <v>23</v>
      </c>
      <c r="B26" s="162" t="s">
        <v>110</v>
      </c>
      <c r="C26" s="163">
        <v>1972</v>
      </c>
      <c r="D26" s="163">
        <v>520</v>
      </c>
    </row>
    <row r="27" spans="1:4" s="49" customFormat="1" ht="23.25" customHeight="1" x14ac:dyDescent="0.2">
      <c r="A27" s="161">
        <v>24</v>
      </c>
      <c r="B27" s="164" t="s">
        <v>111</v>
      </c>
      <c r="C27" s="163">
        <v>1970</v>
      </c>
      <c r="D27" s="163">
        <v>780</v>
      </c>
    </row>
    <row r="28" spans="1:4" s="49" customFormat="1" ht="29.25" customHeight="1" x14ac:dyDescent="0.2">
      <c r="A28" s="161">
        <v>25</v>
      </c>
      <c r="B28" s="164" t="s">
        <v>112</v>
      </c>
      <c r="C28" s="163"/>
      <c r="D28" s="163"/>
    </row>
    <row r="29" spans="1:4" s="49" customFormat="1" ht="21" customHeight="1" x14ac:dyDescent="0.2">
      <c r="A29" s="161">
        <v>26</v>
      </c>
      <c r="B29" s="162" t="s">
        <v>113</v>
      </c>
      <c r="C29" s="165" t="s">
        <v>114</v>
      </c>
      <c r="D29" s="163">
        <v>41078780</v>
      </c>
    </row>
    <row r="30" spans="1:4" s="49" customFormat="1" ht="23.25" customHeight="1" x14ac:dyDescent="0.2">
      <c r="A30" s="166" t="s">
        <v>115</v>
      </c>
      <c r="B30" s="164" t="s">
        <v>116</v>
      </c>
      <c r="C30" s="165"/>
      <c r="D30" s="163"/>
    </row>
    <row r="31" spans="1:4" s="49" customFormat="1" ht="23.25" customHeight="1" x14ac:dyDescent="0.2">
      <c r="A31" s="166" t="s">
        <v>117</v>
      </c>
      <c r="B31" s="164" t="s">
        <v>118</v>
      </c>
      <c r="C31" s="165"/>
      <c r="D31" s="163"/>
    </row>
    <row r="32" spans="1:4" s="49" customFormat="1" ht="23.25" customHeight="1" x14ac:dyDescent="0.2">
      <c r="A32" s="166" t="s">
        <v>119</v>
      </c>
      <c r="B32" s="162" t="s">
        <v>120</v>
      </c>
      <c r="C32" s="165"/>
      <c r="D32" s="163"/>
    </row>
    <row r="33" spans="1:4" s="49" customFormat="1" ht="23.25" customHeight="1" x14ac:dyDescent="0.2">
      <c r="A33" s="161">
        <v>27</v>
      </c>
      <c r="B33" s="162" t="s">
        <v>121</v>
      </c>
      <c r="C33" s="163">
        <v>1981</v>
      </c>
      <c r="D33" s="163">
        <v>11175</v>
      </c>
    </row>
    <row r="34" spans="1:4" s="49" customFormat="1" ht="23.25" customHeight="1" x14ac:dyDescent="0.2">
      <c r="A34" s="161">
        <v>28</v>
      </c>
      <c r="B34" s="162" t="s">
        <v>122</v>
      </c>
      <c r="C34" s="163">
        <v>1990</v>
      </c>
      <c r="D34" s="163">
        <v>250</v>
      </c>
    </row>
    <row r="35" spans="1:4" s="49" customFormat="1" ht="30" customHeight="1" x14ac:dyDescent="0.2">
      <c r="A35" s="161">
        <v>29</v>
      </c>
      <c r="B35" s="164" t="s">
        <v>123</v>
      </c>
      <c r="C35" s="163"/>
      <c r="D35" s="163">
        <v>13515</v>
      </c>
    </row>
    <row r="36" spans="1:4" s="49" customFormat="1" ht="30" customHeight="1" x14ac:dyDescent="0.2">
      <c r="A36" s="161">
        <v>30</v>
      </c>
      <c r="B36" s="164" t="s">
        <v>583</v>
      </c>
      <c r="C36" s="163"/>
      <c r="D36" s="163">
        <v>3200</v>
      </c>
    </row>
    <row r="37" spans="1:4" s="49" customFormat="1" ht="28.5" x14ac:dyDescent="0.2">
      <c r="A37" s="166" t="s">
        <v>115</v>
      </c>
      <c r="B37" s="164" t="s">
        <v>584</v>
      </c>
      <c r="C37" s="163"/>
      <c r="D37" s="163"/>
    </row>
    <row r="38" spans="1:4" s="49" customFormat="1" ht="28.5" x14ac:dyDescent="0.2">
      <c r="A38" s="166" t="s">
        <v>117</v>
      </c>
      <c r="B38" s="164" t="s">
        <v>585</v>
      </c>
      <c r="C38" s="163"/>
      <c r="D38" s="163"/>
    </row>
    <row r="39" spans="1:4" s="49" customFormat="1" ht="28.5" x14ac:dyDescent="0.2">
      <c r="A39" s="166" t="s">
        <v>119</v>
      </c>
      <c r="B39" s="164" t="s">
        <v>586</v>
      </c>
      <c r="C39" s="163"/>
      <c r="D39" s="163"/>
    </row>
    <row r="40" spans="1:4" s="49" customFormat="1" ht="28.5" x14ac:dyDescent="0.2">
      <c r="A40" s="166" t="s">
        <v>124</v>
      </c>
      <c r="B40" s="164" t="s">
        <v>587</v>
      </c>
      <c r="C40" s="163"/>
      <c r="D40" s="163"/>
    </row>
    <row r="41" spans="1:4" s="49" customFormat="1" ht="28.5" x14ac:dyDescent="0.2">
      <c r="A41" s="161">
        <v>31</v>
      </c>
      <c r="B41" s="162" t="s">
        <v>588</v>
      </c>
      <c r="C41" s="165" t="s">
        <v>125</v>
      </c>
      <c r="D41" s="163">
        <v>17324552</v>
      </c>
    </row>
    <row r="42" spans="1:4" s="49" customFormat="1" x14ac:dyDescent="0.2">
      <c r="A42" s="166" t="s">
        <v>115</v>
      </c>
      <c r="B42" s="162" t="s">
        <v>126</v>
      </c>
      <c r="C42" s="165"/>
      <c r="D42" s="163"/>
    </row>
    <row r="43" spans="1:4" s="49" customFormat="1" x14ac:dyDescent="0.2">
      <c r="A43" s="166" t="s">
        <v>117</v>
      </c>
      <c r="B43" s="162" t="s">
        <v>127</v>
      </c>
      <c r="C43" s="165"/>
      <c r="D43" s="163"/>
    </row>
    <row r="44" spans="1:4" s="49" customFormat="1" x14ac:dyDescent="0.2">
      <c r="A44" s="166" t="s">
        <v>119</v>
      </c>
      <c r="B44" s="162" t="s">
        <v>128</v>
      </c>
      <c r="C44" s="165"/>
      <c r="D44" s="163"/>
    </row>
    <row r="45" spans="1:4" s="49" customFormat="1" x14ac:dyDescent="0.2">
      <c r="A45" s="161">
        <v>32</v>
      </c>
      <c r="B45" s="162" t="s">
        <v>588</v>
      </c>
      <c r="C45" s="165" t="s">
        <v>129</v>
      </c>
      <c r="D45" s="163">
        <v>8789814</v>
      </c>
    </row>
    <row r="46" spans="1:4" s="49" customFormat="1" x14ac:dyDescent="0.2">
      <c r="A46" s="166" t="s">
        <v>115</v>
      </c>
      <c r="B46" s="162" t="s">
        <v>130</v>
      </c>
      <c r="C46" s="165"/>
      <c r="D46" s="163"/>
    </row>
    <row r="47" spans="1:4" s="49" customFormat="1" x14ac:dyDescent="0.2">
      <c r="A47" s="166" t="s">
        <v>117</v>
      </c>
      <c r="B47" s="162" t="s">
        <v>131</v>
      </c>
      <c r="C47" s="165"/>
      <c r="D47" s="163"/>
    </row>
    <row r="48" spans="1:4" s="49" customFormat="1" x14ac:dyDescent="0.2">
      <c r="A48" s="166" t="s">
        <v>119</v>
      </c>
      <c r="B48" s="162" t="s">
        <v>132</v>
      </c>
      <c r="C48" s="165"/>
      <c r="D48" s="163"/>
    </row>
    <row r="49" spans="1:4" s="49" customFormat="1" x14ac:dyDescent="0.2">
      <c r="A49" s="166" t="s">
        <v>124</v>
      </c>
      <c r="B49" s="162" t="s">
        <v>133</v>
      </c>
      <c r="C49" s="165"/>
      <c r="D49" s="163"/>
    </row>
    <row r="50" spans="1:4" s="49" customFormat="1" x14ac:dyDescent="0.2">
      <c r="A50" s="166" t="s">
        <v>134</v>
      </c>
      <c r="B50" s="162" t="s">
        <v>135</v>
      </c>
      <c r="C50" s="165"/>
      <c r="D50" s="163"/>
    </row>
    <row r="51" spans="1:4" s="49" customFormat="1" x14ac:dyDescent="0.2">
      <c r="A51" s="166" t="s">
        <v>136</v>
      </c>
      <c r="B51" s="162" t="s">
        <v>137</v>
      </c>
      <c r="C51" s="165"/>
      <c r="D51" s="163"/>
    </row>
    <row r="52" spans="1:4" s="49" customFormat="1" x14ac:dyDescent="0.2">
      <c r="A52" s="166" t="s">
        <v>138</v>
      </c>
      <c r="B52" s="162" t="s">
        <v>139</v>
      </c>
      <c r="C52" s="165"/>
      <c r="D52" s="163"/>
    </row>
    <row r="53" spans="1:4" s="49" customFormat="1" x14ac:dyDescent="0.2">
      <c r="A53" s="166" t="s">
        <v>140</v>
      </c>
      <c r="B53" s="162" t="s">
        <v>141</v>
      </c>
      <c r="C53" s="165"/>
      <c r="D53" s="163"/>
    </row>
    <row r="54" spans="1:4" s="49" customFormat="1" x14ac:dyDescent="0.2">
      <c r="A54" s="161">
        <v>33</v>
      </c>
      <c r="B54" s="162" t="s">
        <v>142</v>
      </c>
      <c r="C54" s="163" t="s">
        <v>143</v>
      </c>
      <c r="D54" s="163">
        <v>42054209</v>
      </c>
    </row>
    <row r="55" spans="1:4" s="49" customFormat="1" x14ac:dyDescent="0.2">
      <c r="A55" s="161">
        <v>34</v>
      </c>
      <c r="B55" s="162" t="s">
        <v>144</v>
      </c>
      <c r="C55" s="163"/>
      <c r="D55" s="163"/>
    </row>
    <row r="56" spans="1:4" s="49" customFormat="1" ht="28.5" x14ac:dyDescent="0.2">
      <c r="A56" s="166" t="s">
        <v>115</v>
      </c>
      <c r="B56" s="164" t="s">
        <v>145</v>
      </c>
      <c r="C56" s="163"/>
      <c r="D56" s="163"/>
    </row>
    <row r="57" spans="1:4" s="49" customFormat="1" x14ac:dyDescent="0.2">
      <c r="A57" s="166" t="s">
        <v>117</v>
      </c>
      <c r="B57" s="162" t="s">
        <v>146</v>
      </c>
      <c r="C57" s="163"/>
      <c r="D57" s="163"/>
    </row>
    <row r="58" spans="1:4" s="49" customFormat="1" x14ac:dyDescent="0.2">
      <c r="A58" s="166" t="s">
        <v>119</v>
      </c>
      <c r="B58" s="162" t="s">
        <v>147</v>
      </c>
      <c r="C58" s="163"/>
      <c r="D58" s="163"/>
    </row>
    <row r="59" spans="1:4" s="49" customFormat="1" x14ac:dyDescent="0.2">
      <c r="A59" s="166" t="s">
        <v>124</v>
      </c>
      <c r="B59" s="164" t="s">
        <v>148</v>
      </c>
      <c r="C59" s="163" t="s">
        <v>149</v>
      </c>
      <c r="D59" s="163">
        <v>55247994</v>
      </c>
    </row>
    <row r="60" spans="1:4" s="49" customFormat="1" ht="28.5" x14ac:dyDescent="0.2">
      <c r="A60" s="161">
        <v>35</v>
      </c>
      <c r="B60" s="164" t="s">
        <v>150</v>
      </c>
      <c r="C60" s="163" t="s">
        <v>151</v>
      </c>
      <c r="D60" s="163">
        <v>950000</v>
      </c>
    </row>
    <row r="61" spans="1:4" x14ac:dyDescent="0.2">
      <c r="A61" s="154">
        <v>36</v>
      </c>
      <c r="B61" s="160" t="s">
        <v>152</v>
      </c>
      <c r="C61" s="156"/>
      <c r="D61" s="156"/>
    </row>
    <row r="62" spans="1:4" x14ac:dyDescent="0.2">
      <c r="A62" s="167" t="s">
        <v>115</v>
      </c>
      <c r="B62" s="160" t="s">
        <v>153</v>
      </c>
      <c r="C62" s="156"/>
      <c r="D62" s="156"/>
    </row>
    <row r="63" spans="1:4" x14ac:dyDescent="0.2">
      <c r="A63" s="167" t="s">
        <v>117</v>
      </c>
      <c r="B63" s="160" t="s">
        <v>154</v>
      </c>
      <c r="C63" s="156"/>
      <c r="D63" s="156"/>
    </row>
    <row r="64" spans="1:4" x14ac:dyDescent="0.2">
      <c r="A64" s="167" t="s">
        <v>119</v>
      </c>
      <c r="B64" s="160" t="s">
        <v>155</v>
      </c>
      <c r="C64" s="156"/>
      <c r="D64" s="156"/>
    </row>
    <row r="65" spans="1:4" x14ac:dyDescent="0.2">
      <c r="A65" s="167" t="s">
        <v>124</v>
      </c>
      <c r="B65" s="160" t="s">
        <v>156</v>
      </c>
      <c r="C65" s="156"/>
      <c r="D65" s="156"/>
    </row>
    <row r="66" spans="1:4" x14ac:dyDescent="0.2">
      <c r="A66" s="167" t="s">
        <v>134</v>
      </c>
      <c r="B66" s="164" t="s">
        <v>157</v>
      </c>
      <c r="C66" s="156"/>
      <c r="D66" s="156"/>
    </row>
    <row r="67" spans="1:4" ht="28.5" x14ac:dyDescent="0.2">
      <c r="A67" s="167" t="s">
        <v>136</v>
      </c>
      <c r="B67" s="160" t="s">
        <v>589</v>
      </c>
      <c r="C67" s="156"/>
      <c r="D67" s="156">
        <v>1002450</v>
      </c>
    </row>
    <row r="68" spans="1:4" x14ac:dyDescent="0.2">
      <c r="A68" s="167" t="s">
        <v>158</v>
      </c>
      <c r="B68" s="160" t="s">
        <v>159</v>
      </c>
      <c r="C68" s="156"/>
      <c r="D68" s="156">
        <v>580000</v>
      </c>
    </row>
    <row r="69" spans="1:4" x14ac:dyDescent="0.2">
      <c r="A69" s="167" t="s">
        <v>160</v>
      </c>
      <c r="B69" s="160" t="s">
        <v>161</v>
      </c>
      <c r="C69" s="156"/>
      <c r="D69" s="156">
        <v>280000</v>
      </c>
    </row>
    <row r="70" spans="1:4" x14ac:dyDescent="0.2">
      <c r="A70" s="167" t="s">
        <v>162</v>
      </c>
      <c r="B70" s="160" t="s">
        <v>163</v>
      </c>
      <c r="C70" s="156"/>
      <c r="D70" s="156">
        <v>324000</v>
      </c>
    </row>
    <row r="71" spans="1:4" x14ac:dyDescent="0.2">
      <c r="A71" s="167" t="s">
        <v>164</v>
      </c>
      <c r="B71" s="160" t="s">
        <v>165</v>
      </c>
      <c r="C71" s="156"/>
      <c r="D71" s="156">
        <v>162000</v>
      </c>
    </row>
    <row r="72" spans="1:4" x14ac:dyDescent="0.2">
      <c r="A72" s="167" t="s">
        <v>138</v>
      </c>
      <c r="B72" s="160" t="s">
        <v>166</v>
      </c>
      <c r="C72" s="156"/>
      <c r="D72" s="156"/>
    </row>
    <row r="73" spans="1:4" x14ac:dyDescent="0.2">
      <c r="A73" s="167" t="s">
        <v>140</v>
      </c>
      <c r="B73" s="160" t="s">
        <v>167</v>
      </c>
      <c r="C73" s="156"/>
      <c r="D73" s="156"/>
    </row>
    <row r="74" spans="1:4" x14ac:dyDescent="0.2">
      <c r="A74" s="167" t="s">
        <v>168</v>
      </c>
      <c r="B74" s="160" t="s">
        <v>169</v>
      </c>
      <c r="C74" s="156"/>
      <c r="D74" s="156"/>
    </row>
    <row r="75" spans="1:4" x14ac:dyDescent="0.2">
      <c r="A75" s="167" t="s">
        <v>170</v>
      </c>
      <c r="B75" s="160" t="s">
        <v>171</v>
      </c>
      <c r="C75" s="156"/>
      <c r="D75" s="156"/>
    </row>
    <row r="76" spans="1:4" ht="28.5" x14ac:dyDescent="0.2">
      <c r="A76" s="154">
        <v>37</v>
      </c>
      <c r="B76" s="160" t="s">
        <v>172</v>
      </c>
      <c r="C76" s="156"/>
      <c r="D76" s="156"/>
    </row>
    <row r="77" spans="1:4" x14ac:dyDescent="0.2">
      <c r="A77" s="167" t="s">
        <v>115</v>
      </c>
      <c r="B77" s="155" t="s">
        <v>173</v>
      </c>
      <c r="C77" s="156"/>
      <c r="D77" s="156"/>
    </row>
    <row r="78" spans="1:4" x14ac:dyDescent="0.2">
      <c r="A78" s="167" t="s">
        <v>117</v>
      </c>
      <c r="B78" s="155" t="s">
        <v>174</v>
      </c>
      <c r="C78" s="156"/>
      <c r="D78" s="156"/>
    </row>
    <row r="79" spans="1:4" x14ac:dyDescent="0.2">
      <c r="A79" s="167" t="s">
        <v>119</v>
      </c>
      <c r="B79" s="155" t="s">
        <v>175</v>
      </c>
      <c r="C79" s="156"/>
      <c r="D79" s="156"/>
    </row>
    <row r="80" spans="1:4" x14ac:dyDescent="0.2">
      <c r="A80" s="167" t="s">
        <v>124</v>
      </c>
      <c r="B80" s="155" t="s">
        <v>176</v>
      </c>
      <c r="C80" s="156"/>
      <c r="D80" s="156"/>
    </row>
    <row r="81" spans="1:4" x14ac:dyDescent="0.2">
      <c r="A81" s="167" t="s">
        <v>134</v>
      </c>
      <c r="B81" s="155" t="s">
        <v>177</v>
      </c>
      <c r="C81" s="156"/>
      <c r="D81" s="156"/>
    </row>
    <row r="82" spans="1:4" x14ac:dyDescent="0.2">
      <c r="A82" s="154">
        <v>38</v>
      </c>
      <c r="B82" s="155" t="s">
        <v>178</v>
      </c>
      <c r="C82" s="156" t="s">
        <v>179</v>
      </c>
      <c r="D82" s="156"/>
    </row>
    <row r="83" spans="1:4" x14ac:dyDescent="0.2">
      <c r="A83" s="154">
        <v>39</v>
      </c>
      <c r="B83" s="155" t="s">
        <v>180</v>
      </c>
      <c r="C83" s="156"/>
      <c r="D83" s="156">
        <v>8342500</v>
      </c>
    </row>
    <row r="84" spans="1:4" x14ac:dyDescent="0.2">
      <c r="A84" s="154">
        <v>40</v>
      </c>
      <c r="B84" s="155" t="s">
        <v>181</v>
      </c>
      <c r="C84" s="156"/>
      <c r="D84" s="156">
        <v>2683000</v>
      </c>
    </row>
    <row r="85" spans="1:4" x14ac:dyDescent="0.2">
      <c r="A85" s="154">
        <v>41</v>
      </c>
      <c r="B85" s="155" t="s">
        <v>182</v>
      </c>
      <c r="C85" s="156" t="s">
        <v>183</v>
      </c>
      <c r="D85" s="156">
        <v>2869700</v>
      </c>
    </row>
    <row r="86" spans="1:4" ht="28.5" x14ac:dyDescent="0.2">
      <c r="A86" s="154">
        <v>42</v>
      </c>
      <c r="B86" s="157" t="s">
        <v>184</v>
      </c>
      <c r="C86" s="159" t="s">
        <v>185</v>
      </c>
      <c r="D86" s="159">
        <v>1300784</v>
      </c>
    </row>
    <row r="87" spans="1:4" ht="57" x14ac:dyDescent="0.2">
      <c r="A87" s="154">
        <v>43</v>
      </c>
      <c r="B87" s="160" t="s">
        <v>186</v>
      </c>
      <c r="C87" s="156"/>
      <c r="D87" s="156"/>
    </row>
    <row r="88" spans="1:4" x14ac:dyDescent="0.2">
      <c r="A88" s="154">
        <v>44</v>
      </c>
      <c r="B88" s="162" t="s">
        <v>187</v>
      </c>
      <c r="C88" s="156"/>
      <c r="D88" s="156"/>
    </row>
    <row r="89" spans="1:4" x14ac:dyDescent="0.2">
      <c r="A89" s="167" t="s">
        <v>115</v>
      </c>
      <c r="B89" s="162" t="s">
        <v>188</v>
      </c>
      <c r="C89" s="156"/>
      <c r="D89" s="156">
        <v>2210</v>
      </c>
    </row>
    <row r="90" spans="1:4" x14ac:dyDescent="0.2">
      <c r="A90" s="167" t="s">
        <v>117</v>
      </c>
      <c r="B90" s="162" t="s">
        <v>189</v>
      </c>
      <c r="C90" s="156"/>
      <c r="D90" s="156">
        <v>1600</v>
      </c>
    </row>
    <row r="91" spans="1:4" x14ac:dyDescent="0.2">
      <c r="A91" s="167" t="s">
        <v>119</v>
      </c>
      <c r="B91" s="162" t="s">
        <v>190</v>
      </c>
      <c r="C91" s="156"/>
      <c r="D91" s="156">
        <v>3350</v>
      </c>
    </row>
    <row r="92" spans="1:4" x14ac:dyDescent="0.2">
      <c r="A92" s="154">
        <v>45</v>
      </c>
      <c r="B92" s="162" t="s">
        <v>191</v>
      </c>
      <c r="C92" s="156"/>
      <c r="D92" s="156"/>
    </row>
    <row r="93" spans="1:4" x14ac:dyDescent="0.2">
      <c r="A93" s="167" t="s">
        <v>115</v>
      </c>
      <c r="B93" s="162" t="s">
        <v>188</v>
      </c>
      <c r="C93" s="156"/>
      <c r="D93" s="156">
        <v>1850</v>
      </c>
    </row>
    <row r="94" spans="1:4" x14ac:dyDescent="0.2">
      <c r="A94" s="167" t="s">
        <v>117</v>
      </c>
      <c r="B94" s="162" t="s">
        <v>189</v>
      </c>
      <c r="C94" s="156"/>
      <c r="D94" s="156">
        <v>2000</v>
      </c>
    </row>
    <row r="95" spans="1:4" x14ac:dyDescent="0.2">
      <c r="A95" s="167" t="s">
        <v>119</v>
      </c>
      <c r="B95" s="162" t="s">
        <v>190</v>
      </c>
      <c r="C95" s="156"/>
      <c r="D95" s="156">
        <v>1965</v>
      </c>
    </row>
    <row r="96" spans="1:4" x14ac:dyDescent="0.2">
      <c r="A96" s="154">
        <v>46</v>
      </c>
      <c r="B96" s="162" t="s">
        <v>192</v>
      </c>
      <c r="C96" s="156"/>
      <c r="D96" s="156"/>
    </row>
    <row r="97" spans="1:4" x14ac:dyDescent="0.2">
      <c r="A97" s="167" t="s">
        <v>115</v>
      </c>
      <c r="B97" s="162" t="s">
        <v>188</v>
      </c>
      <c r="C97" s="156"/>
      <c r="D97" s="156">
        <v>1970</v>
      </c>
    </row>
    <row r="98" spans="1:4" x14ac:dyDescent="0.2">
      <c r="A98" s="167" t="s">
        <v>117</v>
      </c>
      <c r="B98" s="162" t="s">
        <v>189</v>
      </c>
      <c r="C98" s="156"/>
      <c r="D98" s="156">
        <v>1000</v>
      </c>
    </row>
    <row r="99" spans="1:4" x14ac:dyDescent="0.2">
      <c r="A99" s="167" t="s">
        <v>119</v>
      </c>
      <c r="B99" s="162" t="s">
        <v>190</v>
      </c>
      <c r="C99" s="156"/>
      <c r="D99" s="156">
        <v>3020</v>
      </c>
    </row>
    <row r="100" spans="1:4" x14ac:dyDescent="0.2">
      <c r="A100" s="167" t="s">
        <v>124</v>
      </c>
      <c r="B100" s="162" t="s">
        <v>193</v>
      </c>
      <c r="C100" s="156"/>
      <c r="D100" s="156">
        <v>1500</v>
      </c>
    </row>
    <row r="101" spans="1:4" x14ac:dyDescent="0.2">
      <c r="A101" s="154">
        <v>47</v>
      </c>
      <c r="B101" s="155" t="s">
        <v>194</v>
      </c>
      <c r="C101" s="156"/>
      <c r="D101" s="156"/>
    </row>
    <row r="102" spans="1:4" ht="28.5" x14ac:dyDescent="0.2">
      <c r="A102" s="154">
        <v>48</v>
      </c>
      <c r="B102" s="160" t="s">
        <v>195</v>
      </c>
      <c r="C102" s="156"/>
      <c r="D102" s="156"/>
    </row>
    <row r="103" spans="1:4" ht="28.5" x14ac:dyDescent="0.2">
      <c r="A103" s="154">
        <v>49</v>
      </c>
      <c r="B103" s="160" t="s">
        <v>196</v>
      </c>
      <c r="C103" s="156"/>
      <c r="D103" s="156"/>
    </row>
    <row r="104" spans="1:4" ht="28.5" x14ac:dyDescent="0.2">
      <c r="A104" s="154">
        <v>50</v>
      </c>
      <c r="B104" s="160" t="s">
        <v>197</v>
      </c>
      <c r="C104" s="156"/>
      <c r="D104" s="156"/>
    </row>
    <row r="105" spans="1:4" s="50" customFormat="1" x14ac:dyDescent="0.2">
      <c r="A105" s="154">
        <v>51</v>
      </c>
      <c r="B105" s="157" t="s">
        <v>198</v>
      </c>
      <c r="C105" s="159" t="s">
        <v>199</v>
      </c>
      <c r="D105" s="159">
        <v>615330</v>
      </c>
    </row>
    <row r="106" spans="1:4" s="50" customFormat="1" x14ac:dyDescent="0.2">
      <c r="A106" s="154">
        <v>52</v>
      </c>
      <c r="B106" s="157" t="s">
        <v>200</v>
      </c>
      <c r="C106" s="159" t="s">
        <v>199</v>
      </c>
      <c r="D106" s="159">
        <v>210000</v>
      </c>
    </row>
    <row r="107" spans="1:4" x14ac:dyDescent="0.2">
      <c r="A107" s="154">
        <v>53</v>
      </c>
      <c r="B107" s="157" t="s">
        <v>201</v>
      </c>
      <c r="C107" s="158" t="s">
        <v>101</v>
      </c>
      <c r="D107" s="159">
        <v>399980</v>
      </c>
    </row>
    <row r="108" spans="1:4" ht="28.5" x14ac:dyDescent="0.2">
      <c r="A108" s="154">
        <v>54</v>
      </c>
      <c r="B108" s="157" t="s">
        <v>202</v>
      </c>
      <c r="C108" s="159" t="s">
        <v>185</v>
      </c>
      <c r="D108" s="159">
        <v>37715</v>
      </c>
    </row>
    <row r="109" spans="1:4" x14ac:dyDescent="0.2">
      <c r="A109" s="154">
        <v>55</v>
      </c>
      <c r="B109" s="157" t="s">
        <v>203</v>
      </c>
      <c r="C109" s="159"/>
      <c r="D109" s="159"/>
    </row>
    <row r="110" spans="1:4" ht="28.5" x14ac:dyDescent="0.2">
      <c r="A110" s="154">
        <v>56</v>
      </c>
      <c r="B110" s="157" t="s">
        <v>204</v>
      </c>
      <c r="C110" s="159" t="s">
        <v>185</v>
      </c>
      <c r="D110" s="159">
        <v>38850</v>
      </c>
    </row>
    <row r="111" spans="1:4" ht="28.5" x14ac:dyDescent="0.2">
      <c r="A111" s="154">
        <v>57</v>
      </c>
      <c r="B111" s="157" t="s">
        <v>205</v>
      </c>
      <c r="C111" s="159" t="s">
        <v>185</v>
      </c>
      <c r="D111" s="159">
        <v>92600</v>
      </c>
    </row>
    <row r="112" spans="1:4" x14ac:dyDescent="0.2">
      <c r="A112" s="154">
        <v>58</v>
      </c>
      <c r="B112" s="157" t="s">
        <v>206</v>
      </c>
      <c r="C112" s="159"/>
      <c r="D112" s="159"/>
    </row>
    <row r="113" spans="1:4" ht="28.5" x14ac:dyDescent="0.2">
      <c r="A113" s="154">
        <v>59</v>
      </c>
      <c r="B113" s="157" t="s">
        <v>207</v>
      </c>
      <c r="C113" s="159"/>
      <c r="D113" s="159"/>
    </row>
    <row r="114" spans="1:4" ht="28.5" x14ac:dyDescent="0.2">
      <c r="A114" s="154">
        <v>60</v>
      </c>
      <c r="B114" s="157" t="s">
        <v>208</v>
      </c>
      <c r="C114" s="159"/>
      <c r="D114" s="159"/>
    </row>
    <row r="115" spans="1:4" ht="99.75" x14ac:dyDescent="0.2">
      <c r="A115" s="154">
        <v>61</v>
      </c>
      <c r="B115" s="157" t="s">
        <v>209</v>
      </c>
      <c r="C115" s="168" t="s">
        <v>210</v>
      </c>
      <c r="D115" s="159"/>
    </row>
    <row r="116" spans="1:4" ht="99.75" x14ac:dyDescent="0.2">
      <c r="A116" s="154">
        <v>62</v>
      </c>
      <c r="B116" s="157" t="s">
        <v>211</v>
      </c>
      <c r="C116" s="168" t="s">
        <v>210</v>
      </c>
      <c r="D116" s="159"/>
    </row>
    <row r="117" spans="1:4" ht="99.75" x14ac:dyDescent="0.2">
      <c r="A117" s="154">
        <v>63</v>
      </c>
      <c r="B117" s="157" t="s">
        <v>212</v>
      </c>
      <c r="C117" s="168" t="s">
        <v>210</v>
      </c>
      <c r="D117" s="159"/>
    </row>
    <row r="118" spans="1:4" ht="22.5" customHeight="1" x14ac:dyDescent="0.2">
      <c r="A118" s="154">
        <v>64</v>
      </c>
      <c r="B118" s="157" t="s">
        <v>213</v>
      </c>
      <c r="C118" s="158"/>
      <c r="D118" s="159">
        <v>22350</v>
      </c>
    </row>
    <row r="119" spans="1:4" ht="22.5" customHeight="1" x14ac:dyDescent="0.2">
      <c r="A119" s="154">
        <v>65</v>
      </c>
      <c r="B119" s="157" t="s">
        <v>214</v>
      </c>
      <c r="C119" s="158"/>
      <c r="D119" s="159">
        <v>34500</v>
      </c>
    </row>
    <row r="120" spans="1:4" ht="22.5" customHeight="1" x14ac:dyDescent="0.2">
      <c r="A120" s="154">
        <v>66</v>
      </c>
      <c r="B120" s="157" t="s">
        <v>215</v>
      </c>
      <c r="C120" s="158"/>
      <c r="D120" s="159">
        <v>66000</v>
      </c>
    </row>
    <row r="121" spans="1:4" s="49" customFormat="1" ht="22.5" customHeight="1" x14ac:dyDescent="0.2">
      <c r="A121" s="154">
        <v>67</v>
      </c>
      <c r="B121" s="164" t="s">
        <v>216</v>
      </c>
      <c r="C121" s="165"/>
      <c r="D121" s="163">
        <v>4800</v>
      </c>
    </row>
    <row r="122" spans="1:4" s="49" customFormat="1" ht="22.5" customHeight="1" x14ac:dyDescent="0.2">
      <c r="A122" s="154">
        <v>68</v>
      </c>
      <c r="B122" s="164" t="s">
        <v>217</v>
      </c>
      <c r="C122" s="165" t="s">
        <v>218</v>
      </c>
      <c r="D122" s="163">
        <v>1260000</v>
      </c>
    </row>
    <row r="123" spans="1:4" s="49" customFormat="1" ht="22.5" customHeight="1" x14ac:dyDescent="0.2">
      <c r="A123" s="154">
        <v>69</v>
      </c>
      <c r="B123" s="164" t="s">
        <v>219</v>
      </c>
      <c r="C123" s="165" t="s">
        <v>220</v>
      </c>
      <c r="D123" s="163">
        <v>680000</v>
      </c>
    </row>
    <row r="124" spans="1:4" s="49" customFormat="1" ht="22.5" customHeight="1" x14ac:dyDescent="0.2">
      <c r="A124" s="154">
        <v>70</v>
      </c>
      <c r="B124" s="164" t="s">
        <v>221</v>
      </c>
      <c r="C124" s="165" t="s">
        <v>220</v>
      </c>
      <c r="D124" s="163">
        <v>1560000</v>
      </c>
    </row>
    <row r="125" spans="1:4" ht="22.5" customHeight="1" x14ac:dyDescent="0.2">
      <c r="A125" s="154">
        <v>71</v>
      </c>
      <c r="B125" s="164" t="s">
        <v>222</v>
      </c>
      <c r="C125" s="165" t="s">
        <v>183</v>
      </c>
      <c r="D125" s="163">
        <v>1442280</v>
      </c>
    </row>
    <row r="126" spans="1:4" ht="22.5" customHeight="1" x14ac:dyDescent="0.2">
      <c r="A126" s="154">
        <v>72</v>
      </c>
      <c r="B126" s="164" t="s">
        <v>223</v>
      </c>
      <c r="C126" s="165" t="s">
        <v>224</v>
      </c>
      <c r="D126" s="163"/>
    </row>
    <row r="127" spans="1:4" ht="22.5" customHeight="1" x14ac:dyDescent="0.2">
      <c r="A127" s="154">
        <v>73</v>
      </c>
      <c r="B127" s="164" t="s">
        <v>225</v>
      </c>
      <c r="C127" s="165" t="s">
        <v>224</v>
      </c>
      <c r="D127" s="163"/>
    </row>
    <row r="128" spans="1:4" ht="22.5" customHeight="1" x14ac:dyDescent="0.2">
      <c r="A128" s="154">
        <v>74</v>
      </c>
      <c r="B128" s="164" t="s">
        <v>226</v>
      </c>
      <c r="C128" s="165" t="s">
        <v>227</v>
      </c>
      <c r="D128" s="163">
        <v>10791448</v>
      </c>
    </row>
    <row r="129" spans="1:4" ht="22.5" customHeight="1" x14ac:dyDescent="0.2">
      <c r="A129" s="154">
        <v>75</v>
      </c>
      <c r="B129" s="164" t="s">
        <v>228</v>
      </c>
      <c r="C129" s="165" t="s">
        <v>227</v>
      </c>
      <c r="D129" s="163">
        <v>3184027</v>
      </c>
    </row>
    <row r="130" spans="1:4" s="49" customFormat="1" ht="15.75" customHeight="1" x14ac:dyDescent="0.2">
      <c r="A130" s="154">
        <v>76</v>
      </c>
      <c r="B130" s="169" t="s">
        <v>229</v>
      </c>
      <c r="C130" s="170" t="s">
        <v>227</v>
      </c>
      <c r="D130" s="170">
        <v>1092000</v>
      </c>
    </row>
    <row r="131" spans="1:4" s="49" customFormat="1" ht="15.75" customHeight="1" x14ac:dyDescent="0.2">
      <c r="A131" s="154">
        <v>77</v>
      </c>
      <c r="B131" s="171" t="s">
        <v>230</v>
      </c>
      <c r="C131" s="170" t="s">
        <v>227</v>
      </c>
      <c r="D131" s="170">
        <v>189000</v>
      </c>
    </row>
    <row r="132" spans="1:4" s="49" customFormat="1" ht="15.75" customHeight="1" x14ac:dyDescent="0.2">
      <c r="A132" s="154">
        <v>78</v>
      </c>
      <c r="B132" s="171" t="s">
        <v>231</v>
      </c>
      <c r="C132" s="170" t="s">
        <v>227</v>
      </c>
      <c r="D132" s="170">
        <v>875000</v>
      </c>
    </row>
    <row r="133" spans="1:4" s="49" customFormat="1" ht="15.75" customHeight="1" x14ac:dyDescent="0.2">
      <c r="A133" s="154">
        <v>79</v>
      </c>
      <c r="B133" s="171" t="s">
        <v>232</v>
      </c>
      <c r="C133" s="170" t="s">
        <v>227</v>
      </c>
      <c r="D133" s="170">
        <v>112500</v>
      </c>
    </row>
    <row r="134" spans="1:4" s="49" customFormat="1" ht="22.5" customHeight="1" x14ac:dyDescent="0.2">
      <c r="A134" s="154">
        <v>80</v>
      </c>
      <c r="B134" s="171" t="s">
        <v>233</v>
      </c>
      <c r="C134" s="170" t="s">
        <v>234</v>
      </c>
      <c r="D134" s="194">
        <v>8529750</v>
      </c>
    </row>
    <row r="135" spans="1:4" ht="22.5" customHeight="1" x14ac:dyDescent="0.2">
      <c r="A135" s="154">
        <v>81</v>
      </c>
      <c r="B135" s="164" t="s">
        <v>235</v>
      </c>
      <c r="C135" s="165" t="s">
        <v>236</v>
      </c>
      <c r="D135" s="163"/>
    </row>
    <row r="136" spans="1:4" ht="27" customHeight="1" x14ac:dyDescent="0.2">
      <c r="A136" s="154">
        <v>82</v>
      </c>
      <c r="B136" s="164" t="s">
        <v>237</v>
      </c>
      <c r="C136" s="165" t="s">
        <v>236</v>
      </c>
      <c r="D136" s="172">
        <v>4895685</v>
      </c>
    </row>
    <row r="137" spans="1:4" s="49" customFormat="1" ht="15.75" customHeight="1" x14ac:dyDescent="0.2">
      <c r="A137" s="154">
        <v>83</v>
      </c>
      <c r="B137" s="171" t="s">
        <v>238</v>
      </c>
      <c r="C137" s="170" t="s">
        <v>239</v>
      </c>
      <c r="D137" s="170"/>
    </row>
    <row r="138" spans="1:4" ht="89.25" customHeight="1" x14ac:dyDescent="0.2">
      <c r="A138" s="154">
        <v>84</v>
      </c>
      <c r="B138" s="164" t="s">
        <v>240</v>
      </c>
      <c r="C138" s="165"/>
      <c r="D138" s="163">
        <v>1433525</v>
      </c>
    </row>
    <row r="139" spans="1:4" s="51" customFormat="1" ht="27" customHeight="1" x14ac:dyDescent="0.2">
      <c r="A139" s="173"/>
      <c r="B139" s="174" t="s">
        <v>241</v>
      </c>
      <c r="C139" s="175"/>
      <c r="D139" s="176">
        <f>SUM(D4:D138)</f>
        <v>249535845</v>
      </c>
    </row>
    <row r="140" spans="1:4" ht="28.5" customHeight="1" x14ac:dyDescent="0.2">
      <c r="A140" s="152"/>
      <c r="B140" s="152" t="s">
        <v>242</v>
      </c>
      <c r="C140" s="153"/>
      <c r="D140" s="153"/>
    </row>
    <row r="141" spans="1:4" ht="24" customHeight="1" x14ac:dyDescent="0.2">
      <c r="A141" s="154">
        <v>1</v>
      </c>
      <c r="B141" s="160" t="s">
        <v>243</v>
      </c>
      <c r="C141" s="156">
        <v>1974</v>
      </c>
      <c r="D141" s="156"/>
    </row>
    <row r="142" spans="1:4" ht="18.75" customHeight="1" x14ac:dyDescent="0.2">
      <c r="A142" s="154">
        <v>2</v>
      </c>
      <c r="B142" s="177" t="s">
        <v>244</v>
      </c>
      <c r="C142" s="163">
        <v>1974</v>
      </c>
      <c r="D142" s="163"/>
    </row>
    <row r="143" spans="1:4" ht="20.25" customHeight="1" x14ac:dyDescent="0.2">
      <c r="A143" s="154">
        <v>3</v>
      </c>
      <c r="B143" s="177" t="s">
        <v>245</v>
      </c>
      <c r="C143" s="165">
        <v>1974</v>
      </c>
      <c r="D143" s="163"/>
    </row>
    <row r="144" spans="1:4" ht="18" customHeight="1" x14ac:dyDescent="0.2">
      <c r="A144" s="154">
        <v>4</v>
      </c>
      <c r="B144" s="177" t="s">
        <v>246</v>
      </c>
      <c r="C144" s="165">
        <v>1998</v>
      </c>
      <c r="D144" s="163"/>
    </row>
    <row r="145" spans="1:4" x14ac:dyDescent="0.2">
      <c r="A145" s="154">
        <v>5</v>
      </c>
      <c r="B145" s="177" t="s">
        <v>247</v>
      </c>
      <c r="C145" s="165">
        <v>2016</v>
      </c>
      <c r="D145" s="163">
        <v>21675</v>
      </c>
    </row>
    <row r="146" spans="1:4" x14ac:dyDescent="0.2">
      <c r="A146" s="152"/>
      <c r="B146" s="152" t="s">
        <v>248</v>
      </c>
      <c r="C146" s="153"/>
      <c r="D146" s="153"/>
    </row>
    <row r="147" spans="1:4" x14ac:dyDescent="0.2">
      <c r="A147" s="154">
        <v>1</v>
      </c>
      <c r="B147" s="160" t="s">
        <v>249</v>
      </c>
      <c r="C147" s="163">
        <v>1968</v>
      </c>
      <c r="D147" s="156"/>
    </row>
    <row r="148" spans="1:4" x14ac:dyDescent="0.2">
      <c r="A148" s="154">
        <v>2</v>
      </c>
      <c r="B148" s="160" t="s">
        <v>250</v>
      </c>
      <c r="C148" s="163">
        <v>1948</v>
      </c>
      <c r="D148" s="163"/>
    </row>
    <row r="149" spans="1:4" x14ac:dyDescent="0.2">
      <c r="A149" s="154">
        <v>3</v>
      </c>
      <c r="B149" s="177" t="s">
        <v>251</v>
      </c>
      <c r="C149" s="165"/>
      <c r="D149" s="163"/>
    </row>
    <row r="150" spans="1:4" x14ac:dyDescent="0.2">
      <c r="A150" s="152"/>
      <c r="B150" s="152" t="s">
        <v>252</v>
      </c>
      <c r="C150" s="153"/>
      <c r="D150" s="153"/>
    </row>
    <row r="151" spans="1:4" x14ac:dyDescent="0.2">
      <c r="A151" s="154">
        <v>1</v>
      </c>
      <c r="B151" s="160" t="s">
        <v>253</v>
      </c>
      <c r="C151" s="156">
        <v>1952</v>
      </c>
      <c r="D151" s="156"/>
    </row>
    <row r="152" spans="1:4" x14ac:dyDescent="0.2">
      <c r="A152" s="154">
        <v>2</v>
      </c>
      <c r="B152" s="177" t="s">
        <v>254</v>
      </c>
      <c r="C152" s="163">
        <v>1952</v>
      </c>
      <c r="D152" s="163"/>
    </row>
    <row r="153" spans="1:4" x14ac:dyDescent="0.2">
      <c r="A153" s="154">
        <v>3</v>
      </c>
      <c r="B153" s="177" t="s">
        <v>255</v>
      </c>
      <c r="C153" s="165">
        <v>1940</v>
      </c>
      <c r="D153" s="163"/>
    </row>
    <row r="154" spans="1:4" x14ac:dyDescent="0.2">
      <c r="A154" s="154">
        <v>4</v>
      </c>
      <c r="B154" s="177" t="s">
        <v>256</v>
      </c>
      <c r="C154" s="165">
        <v>1952</v>
      </c>
      <c r="D154" s="163"/>
    </row>
    <row r="155" spans="1:4" x14ac:dyDescent="0.2">
      <c r="A155" s="154">
        <v>5</v>
      </c>
      <c r="B155" s="177" t="s">
        <v>257</v>
      </c>
      <c r="C155" s="165">
        <v>2009</v>
      </c>
      <c r="D155" s="163"/>
    </row>
    <row r="156" spans="1:4" x14ac:dyDescent="0.2">
      <c r="A156" s="152"/>
      <c r="B156" s="152" t="s">
        <v>258</v>
      </c>
      <c r="C156" s="153"/>
      <c r="D156" s="153"/>
    </row>
    <row r="157" spans="1:4" x14ac:dyDescent="0.2">
      <c r="A157" s="154">
        <v>1</v>
      </c>
      <c r="B157" s="160" t="s">
        <v>259</v>
      </c>
      <c r="C157" s="156">
        <v>1997</v>
      </c>
      <c r="D157" s="156">
        <v>3313421</v>
      </c>
    </row>
    <row r="158" spans="1:4" x14ac:dyDescent="0.2">
      <c r="A158" s="152"/>
      <c r="B158" s="152" t="s">
        <v>260</v>
      </c>
      <c r="C158" s="153"/>
      <c r="D158" s="153"/>
    </row>
    <row r="159" spans="1:4" x14ac:dyDescent="0.2">
      <c r="A159" s="154">
        <v>1</v>
      </c>
      <c r="B159" s="160" t="s">
        <v>261</v>
      </c>
      <c r="C159" s="156">
        <v>1956</v>
      </c>
      <c r="D159" s="156"/>
    </row>
    <row r="160" spans="1:4" x14ac:dyDescent="0.2">
      <c r="A160" s="154">
        <v>2</v>
      </c>
      <c r="B160" s="177" t="s">
        <v>262</v>
      </c>
      <c r="C160" s="163">
        <v>2001</v>
      </c>
      <c r="D160" s="163">
        <v>1300135</v>
      </c>
    </row>
    <row r="161" spans="1:4" x14ac:dyDescent="0.2">
      <c r="A161" s="154">
        <v>3</v>
      </c>
      <c r="B161" s="177" t="s">
        <v>263</v>
      </c>
      <c r="C161" s="165">
        <v>2002</v>
      </c>
      <c r="D161" s="163">
        <v>4416888</v>
      </c>
    </row>
    <row r="162" spans="1:4" x14ac:dyDescent="0.2">
      <c r="A162" s="154">
        <v>4</v>
      </c>
      <c r="B162" s="177" t="s">
        <v>264</v>
      </c>
      <c r="C162" s="165">
        <v>2005</v>
      </c>
      <c r="D162" s="163">
        <v>392000</v>
      </c>
    </row>
    <row r="163" spans="1:4" x14ac:dyDescent="0.2">
      <c r="A163" s="154">
        <v>5</v>
      </c>
      <c r="B163" s="177" t="s">
        <v>265</v>
      </c>
      <c r="C163" s="165">
        <v>2008</v>
      </c>
      <c r="D163" s="163">
        <v>7300122</v>
      </c>
    </row>
    <row r="164" spans="1:4" x14ac:dyDescent="0.2">
      <c r="A164" s="152"/>
      <c r="B164" s="152" t="s">
        <v>266</v>
      </c>
      <c r="C164" s="153"/>
      <c r="D164" s="153"/>
    </row>
    <row r="165" spans="1:4" x14ac:dyDescent="0.2">
      <c r="A165" s="154">
        <v>1</v>
      </c>
      <c r="B165" s="160" t="s">
        <v>267</v>
      </c>
      <c r="C165" s="156">
        <v>2008</v>
      </c>
      <c r="D165" s="156"/>
    </row>
    <row r="166" spans="1:4" x14ac:dyDescent="0.2">
      <c r="A166" s="154">
        <v>2</v>
      </c>
      <c r="B166" s="177" t="s">
        <v>268</v>
      </c>
      <c r="C166" s="163">
        <v>1997</v>
      </c>
      <c r="D166" s="163"/>
    </row>
    <row r="167" spans="1:4" x14ac:dyDescent="0.2">
      <c r="A167" s="154">
        <v>3</v>
      </c>
      <c r="B167" s="177" t="s">
        <v>262</v>
      </c>
      <c r="C167" s="165"/>
      <c r="D167" s="163"/>
    </row>
    <row r="168" spans="1:4" x14ac:dyDescent="0.2">
      <c r="A168" s="154">
        <v>4</v>
      </c>
      <c r="B168" s="177" t="s">
        <v>269</v>
      </c>
      <c r="C168" s="165"/>
      <c r="D168" s="163"/>
    </row>
    <row r="169" spans="1:4" x14ac:dyDescent="0.2">
      <c r="A169" s="152"/>
      <c r="B169" s="152" t="s">
        <v>270</v>
      </c>
      <c r="C169" s="153"/>
      <c r="D169" s="153"/>
    </row>
    <row r="170" spans="1:4" x14ac:dyDescent="0.2">
      <c r="A170" s="154">
        <v>1</v>
      </c>
      <c r="B170" s="160" t="s">
        <v>271</v>
      </c>
      <c r="C170" s="156"/>
      <c r="D170" s="156"/>
    </row>
    <row r="171" spans="1:4" x14ac:dyDescent="0.2">
      <c r="A171" s="178"/>
      <c r="B171" s="152" t="s">
        <v>272</v>
      </c>
      <c r="C171" s="179"/>
      <c r="D171" s="179"/>
    </row>
    <row r="172" spans="1:4" x14ac:dyDescent="0.2">
      <c r="A172" s="154">
        <v>1</v>
      </c>
      <c r="B172" s="177" t="s">
        <v>264</v>
      </c>
      <c r="C172" s="165">
        <v>2016</v>
      </c>
      <c r="D172" s="163">
        <v>4698430</v>
      </c>
    </row>
    <row r="173" spans="1:4" x14ac:dyDescent="0.2">
      <c r="A173" s="154">
        <v>2</v>
      </c>
      <c r="B173" s="177" t="s">
        <v>273</v>
      </c>
      <c r="C173" s="165">
        <v>2015</v>
      </c>
      <c r="D173" s="165">
        <v>446737</v>
      </c>
    </row>
    <row r="174" spans="1:4" x14ac:dyDescent="0.2">
      <c r="A174" s="178"/>
      <c r="B174" s="152" t="s">
        <v>274</v>
      </c>
      <c r="C174" s="179"/>
      <c r="D174" s="179"/>
    </row>
    <row r="175" spans="1:4" ht="28.5" x14ac:dyDescent="0.2">
      <c r="A175" s="154">
        <v>1</v>
      </c>
      <c r="B175" s="177" t="s">
        <v>275</v>
      </c>
      <c r="C175" s="165"/>
      <c r="D175" s="163"/>
    </row>
    <row r="176" spans="1:4" x14ac:dyDescent="0.2">
      <c r="A176" s="154">
        <v>2</v>
      </c>
      <c r="B176" s="177" t="s">
        <v>276</v>
      </c>
      <c r="C176" s="165"/>
      <c r="D176" s="165"/>
    </row>
    <row r="177" spans="1:4" ht="15.75" x14ac:dyDescent="0.25">
      <c r="A177" s="154">
        <v>3</v>
      </c>
      <c r="B177" s="180" t="s">
        <v>255</v>
      </c>
      <c r="C177" s="181"/>
      <c r="D177" s="181"/>
    </row>
    <row r="178" spans="1:4" x14ac:dyDescent="0.2">
      <c r="A178" s="154">
        <v>4</v>
      </c>
      <c r="B178" s="177" t="s">
        <v>277</v>
      </c>
      <c r="C178" s="181"/>
      <c r="D178" s="181"/>
    </row>
    <row r="179" spans="1:4" ht="15.75" x14ac:dyDescent="0.25">
      <c r="A179" s="154">
        <v>5</v>
      </c>
      <c r="B179" s="180" t="s">
        <v>278</v>
      </c>
      <c r="C179" s="181"/>
      <c r="D179" s="181"/>
    </row>
    <row r="180" spans="1:4" ht="15.75" x14ac:dyDescent="0.25">
      <c r="A180" s="154">
        <v>6</v>
      </c>
      <c r="B180" s="180" t="s">
        <v>279</v>
      </c>
      <c r="C180" s="182">
        <v>1962</v>
      </c>
      <c r="D180" s="182">
        <v>138580</v>
      </c>
    </row>
    <row r="181" spans="1:4" ht="15.75" x14ac:dyDescent="0.25">
      <c r="A181" s="154">
        <v>7</v>
      </c>
      <c r="B181" s="180" t="s">
        <v>280</v>
      </c>
      <c r="C181" s="182"/>
      <c r="D181" s="182"/>
    </row>
    <row r="182" spans="1:4" ht="15.75" x14ac:dyDescent="0.25">
      <c r="A182" s="154">
        <v>8</v>
      </c>
      <c r="B182" s="183" t="s">
        <v>281</v>
      </c>
      <c r="C182" s="182">
        <v>1997</v>
      </c>
      <c r="D182" s="182">
        <v>116250</v>
      </c>
    </row>
    <row r="183" spans="1:4" x14ac:dyDescent="0.2">
      <c r="A183" s="178"/>
      <c r="B183" s="152" t="s">
        <v>282</v>
      </c>
      <c r="C183" s="179"/>
      <c r="D183" s="179"/>
    </row>
    <row r="184" spans="1:4" ht="28.5" x14ac:dyDescent="0.2">
      <c r="A184" s="154">
        <v>1</v>
      </c>
      <c r="B184" s="177" t="s">
        <v>283</v>
      </c>
      <c r="C184" s="184">
        <v>1945</v>
      </c>
      <c r="D184" s="163"/>
    </row>
    <row r="185" spans="1:4" x14ac:dyDescent="0.2">
      <c r="A185" s="154">
        <v>2</v>
      </c>
      <c r="B185" s="177" t="s">
        <v>284</v>
      </c>
      <c r="C185" s="184">
        <v>2013</v>
      </c>
      <c r="D185" s="165">
        <v>1000000</v>
      </c>
    </row>
    <row r="186" spans="1:4" ht="15.75" x14ac:dyDescent="0.25">
      <c r="A186" s="154">
        <v>3</v>
      </c>
      <c r="B186" s="180" t="s">
        <v>285</v>
      </c>
      <c r="C186" s="185">
        <v>2014</v>
      </c>
      <c r="D186" s="186">
        <v>500000</v>
      </c>
    </row>
    <row r="187" spans="1:4" ht="15.75" x14ac:dyDescent="0.25">
      <c r="A187" s="154">
        <v>4</v>
      </c>
      <c r="B187" s="180" t="s">
        <v>286</v>
      </c>
      <c r="C187" s="185">
        <v>2014</v>
      </c>
      <c r="D187" s="186">
        <v>3000000</v>
      </c>
    </row>
    <row r="188" spans="1:4" ht="15.75" x14ac:dyDescent="0.25">
      <c r="A188" s="154">
        <v>5</v>
      </c>
      <c r="B188" s="180" t="s">
        <v>287</v>
      </c>
      <c r="C188" s="185">
        <v>2010</v>
      </c>
      <c r="D188" s="186"/>
    </row>
    <row r="189" spans="1:4" ht="15.75" x14ac:dyDescent="0.25">
      <c r="A189" s="154">
        <v>6</v>
      </c>
      <c r="B189" s="180" t="s">
        <v>288</v>
      </c>
      <c r="C189" s="185">
        <v>2014</v>
      </c>
      <c r="D189" s="186"/>
    </row>
    <row r="190" spans="1:4" x14ac:dyDescent="0.2">
      <c r="A190" s="154">
        <v>7</v>
      </c>
      <c r="B190" s="193" t="s">
        <v>289</v>
      </c>
      <c r="C190" s="187">
        <v>2015</v>
      </c>
      <c r="D190" s="185">
        <v>1908000</v>
      </c>
    </row>
    <row r="191" spans="1:4" x14ac:dyDescent="0.2">
      <c r="A191" s="178"/>
      <c r="B191" s="152" t="s">
        <v>290</v>
      </c>
      <c r="C191" s="179"/>
      <c r="D191" s="178"/>
    </row>
    <row r="192" spans="1:4" ht="33" x14ac:dyDescent="0.2">
      <c r="A192" s="185">
        <v>1</v>
      </c>
      <c r="B192" s="195" t="s">
        <v>591</v>
      </c>
      <c r="C192" s="185">
        <v>2017</v>
      </c>
      <c r="D192" s="185">
        <v>2953000</v>
      </c>
    </row>
    <row r="193" spans="1:4" ht="16.5" x14ac:dyDescent="0.2">
      <c r="A193" s="188">
        <v>2</v>
      </c>
      <c r="B193" s="195" t="s">
        <v>291</v>
      </c>
      <c r="C193" s="38">
        <v>2017</v>
      </c>
      <c r="D193" s="188">
        <v>811453</v>
      </c>
    </row>
    <row r="194" spans="1:4" x14ac:dyDescent="0.2">
      <c r="A194" s="178"/>
      <c r="B194" s="152" t="s">
        <v>292</v>
      </c>
      <c r="C194" s="179"/>
      <c r="D194" s="179"/>
    </row>
    <row r="195" spans="1:4" ht="16.5" x14ac:dyDescent="0.25">
      <c r="A195" s="188">
        <v>1</v>
      </c>
      <c r="B195" s="180" t="s">
        <v>276</v>
      </c>
      <c r="C195" s="185">
        <v>1967</v>
      </c>
      <c r="D195" s="180"/>
    </row>
    <row r="196" spans="1:4" ht="15.75" x14ac:dyDescent="0.25">
      <c r="A196" s="185">
        <v>2</v>
      </c>
      <c r="B196" s="189" t="s">
        <v>293</v>
      </c>
      <c r="C196" s="187">
        <v>1970</v>
      </c>
      <c r="D196" s="180"/>
    </row>
    <row r="197" spans="1:4" ht="16.5" x14ac:dyDescent="0.25">
      <c r="A197" s="188">
        <v>3</v>
      </c>
      <c r="B197" s="189" t="s">
        <v>294</v>
      </c>
      <c r="C197" s="185">
        <v>1975</v>
      </c>
      <c r="D197" s="180"/>
    </row>
    <row r="198" spans="1:4" ht="15.75" x14ac:dyDescent="0.25">
      <c r="A198" s="185">
        <v>4</v>
      </c>
      <c r="B198" s="180" t="s">
        <v>295</v>
      </c>
      <c r="C198" s="185">
        <v>1650</v>
      </c>
      <c r="D198" s="180"/>
    </row>
    <row r="199" spans="1:4" ht="16.5" x14ac:dyDescent="0.25">
      <c r="A199" s="188">
        <v>5</v>
      </c>
      <c r="B199" s="180" t="s">
        <v>255</v>
      </c>
      <c r="C199" s="185">
        <v>1960</v>
      </c>
      <c r="D199" s="180"/>
    </row>
    <row r="200" spans="1:4" ht="15.75" x14ac:dyDescent="0.25">
      <c r="A200" s="185">
        <v>6</v>
      </c>
      <c r="B200" s="180" t="s">
        <v>296</v>
      </c>
      <c r="C200" s="185">
        <v>2015</v>
      </c>
      <c r="D200" s="185">
        <v>81000</v>
      </c>
    </row>
    <row r="201" spans="1:4" x14ac:dyDescent="0.2">
      <c r="A201" s="178"/>
      <c r="B201" s="152" t="s">
        <v>297</v>
      </c>
      <c r="C201" s="179"/>
      <c r="D201" s="179"/>
    </row>
    <row r="202" spans="1:4" x14ac:dyDescent="0.2">
      <c r="A202" s="154">
        <v>1</v>
      </c>
      <c r="B202" s="177" t="s">
        <v>298</v>
      </c>
      <c r="C202" s="184">
        <v>1978</v>
      </c>
      <c r="D202" s="163"/>
    </row>
    <row r="203" spans="1:4" x14ac:dyDescent="0.2">
      <c r="A203" s="154">
        <v>2</v>
      </c>
      <c r="B203" s="177" t="s">
        <v>299</v>
      </c>
      <c r="C203" s="184">
        <v>2004</v>
      </c>
      <c r="D203" s="165"/>
    </row>
    <row r="204" spans="1:4" ht="15.75" x14ac:dyDescent="0.25">
      <c r="A204" s="154">
        <v>3</v>
      </c>
      <c r="B204" s="180" t="s">
        <v>276</v>
      </c>
      <c r="C204" s="182">
        <v>1971</v>
      </c>
      <c r="D204" s="186"/>
    </row>
    <row r="205" spans="1:4" ht="15.75" x14ac:dyDescent="0.25">
      <c r="A205" s="154">
        <v>4</v>
      </c>
      <c r="B205" s="180" t="s">
        <v>300</v>
      </c>
      <c r="C205" s="182">
        <v>1271</v>
      </c>
      <c r="D205" s="186"/>
    </row>
    <row r="206" spans="1:4" ht="15.75" x14ac:dyDescent="0.25">
      <c r="A206" s="154">
        <v>5</v>
      </c>
      <c r="B206" s="180" t="s">
        <v>295</v>
      </c>
      <c r="C206" s="182">
        <v>1370</v>
      </c>
      <c r="D206" s="186"/>
    </row>
    <row r="207" spans="1:4" ht="15.75" x14ac:dyDescent="0.25">
      <c r="A207" s="154">
        <v>6</v>
      </c>
      <c r="B207" s="180" t="s">
        <v>295</v>
      </c>
      <c r="C207" s="182">
        <v>1666</v>
      </c>
      <c r="D207" s="186"/>
    </row>
    <row r="208" spans="1:4" ht="15.75" x14ac:dyDescent="0.25">
      <c r="A208" s="154">
        <v>7</v>
      </c>
      <c r="B208" s="180" t="s">
        <v>295</v>
      </c>
      <c r="C208" s="182">
        <v>1986</v>
      </c>
      <c r="D208" s="186"/>
    </row>
    <row r="209" spans="1:4" ht="15.75" x14ac:dyDescent="0.25">
      <c r="A209" s="154">
        <v>8</v>
      </c>
      <c r="B209" s="180" t="s">
        <v>301</v>
      </c>
      <c r="C209" s="182">
        <v>1983</v>
      </c>
      <c r="D209" s="186"/>
    </row>
    <row r="210" spans="1:4" ht="15.75" x14ac:dyDescent="0.25">
      <c r="A210" s="154">
        <v>9</v>
      </c>
      <c r="B210" s="180" t="s">
        <v>255</v>
      </c>
      <c r="C210" s="182"/>
      <c r="D210" s="186"/>
    </row>
    <row r="211" spans="1:4" ht="15.75" x14ac:dyDescent="0.25">
      <c r="A211" s="154">
        <v>10</v>
      </c>
      <c r="B211" s="180" t="s">
        <v>277</v>
      </c>
      <c r="C211" s="182">
        <v>1965</v>
      </c>
      <c r="D211" s="186"/>
    </row>
    <row r="212" spans="1:4" x14ac:dyDescent="0.2">
      <c r="A212" s="178"/>
      <c r="B212" s="152" t="s">
        <v>302</v>
      </c>
      <c r="C212" s="179"/>
      <c r="D212" s="179"/>
    </row>
    <row r="213" spans="1:4" ht="15.75" x14ac:dyDescent="0.25">
      <c r="A213" s="154">
        <v>1</v>
      </c>
      <c r="B213" s="180" t="s">
        <v>303</v>
      </c>
      <c r="C213" s="182">
        <v>1965</v>
      </c>
      <c r="D213" s="186">
        <v>457</v>
      </c>
    </row>
    <row r="214" spans="1:4" x14ac:dyDescent="0.2">
      <c r="A214" s="178"/>
      <c r="B214" s="152" t="s">
        <v>304</v>
      </c>
      <c r="C214" s="179"/>
      <c r="D214" s="179"/>
    </row>
    <row r="215" spans="1:4" ht="15.75" x14ac:dyDescent="0.25">
      <c r="A215" s="154">
        <v>1</v>
      </c>
      <c r="B215" s="180" t="s">
        <v>305</v>
      </c>
      <c r="C215" s="182">
        <v>1982</v>
      </c>
      <c r="D215" s="186"/>
    </row>
    <row r="216" spans="1:4" ht="15.75" x14ac:dyDescent="0.25">
      <c r="A216" s="154">
        <v>2</v>
      </c>
      <c r="B216" s="180" t="s">
        <v>254</v>
      </c>
      <c r="C216" s="182">
        <v>1986</v>
      </c>
      <c r="D216" s="186"/>
    </row>
    <row r="217" spans="1:4" ht="15.75" x14ac:dyDescent="0.25">
      <c r="A217" s="154">
        <v>3</v>
      </c>
      <c r="B217" s="180" t="s">
        <v>306</v>
      </c>
      <c r="C217" s="181"/>
      <c r="D217" s="180"/>
    </row>
    <row r="218" spans="1:4" ht="15.75" x14ac:dyDescent="0.25">
      <c r="A218" s="154">
        <v>4</v>
      </c>
      <c r="B218" s="180" t="s">
        <v>307</v>
      </c>
      <c r="C218" s="180"/>
      <c r="D218" s="180"/>
    </row>
    <row r="219" spans="1:4" ht="15.75" x14ac:dyDescent="0.25">
      <c r="A219" s="154">
        <v>5</v>
      </c>
      <c r="B219" s="180" t="s">
        <v>246</v>
      </c>
      <c r="C219" s="180"/>
      <c r="D219" s="180"/>
    </row>
    <row r="220" spans="1:4" x14ac:dyDescent="0.2">
      <c r="A220" s="178"/>
      <c r="B220" s="152" t="s">
        <v>308</v>
      </c>
      <c r="C220" s="179"/>
      <c r="D220" s="179"/>
    </row>
    <row r="221" spans="1:4" ht="15.75" x14ac:dyDescent="0.25">
      <c r="A221" s="154">
        <v>1</v>
      </c>
      <c r="B221" s="180" t="s">
        <v>309</v>
      </c>
      <c r="C221" s="185">
        <v>2011</v>
      </c>
      <c r="D221" s="186">
        <v>5525000</v>
      </c>
    </row>
    <row r="222" spans="1:4" ht="15.75" x14ac:dyDescent="0.25">
      <c r="A222" s="154">
        <v>2</v>
      </c>
      <c r="B222" s="180" t="s">
        <v>264</v>
      </c>
      <c r="C222" s="185">
        <v>2011</v>
      </c>
      <c r="D222" s="186">
        <v>162500</v>
      </c>
    </row>
    <row r="223" spans="1:4" ht="15.75" x14ac:dyDescent="0.25">
      <c r="A223" s="154">
        <v>3</v>
      </c>
      <c r="B223" s="180" t="s">
        <v>310</v>
      </c>
      <c r="C223" s="185">
        <v>2017</v>
      </c>
      <c r="D223" s="185">
        <v>378840</v>
      </c>
    </row>
    <row r="224" spans="1:4" ht="15.75" x14ac:dyDescent="0.25">
      <c r="A224" s="154">
        <v>4</v>
      </c>
      <c r="B224" s="180" t="s">
        <v>311</v>
      </c>
      <c r="C224" s="185">
        <v>2016</v>
      </c>
      <c r="D224" s="185">
        <v>343686</v>
      </c>
    </row>
    <row r="225" spans="1:4" ht="15.75" x14ac:dyDescent="0.25">
      <c r="A225" s="154">
        <v>5</v>
      </c>
      <c r="B225" s="180" t="s">
        <v>312</v>
      </c>
      <c r="C225" s="186" t="s">
        <v>313</v>
      </c>
      <c r="D225" s="185">
        <v>102400</v>
      </c>
    </row>
    <row r="226" spans="1:4" ht="15.75" x14ac:dyDescent="0.25">
      <c r="A226" s="154">
        <v>6</v>
      </c>
      <c r="B226" s="180" t="s">
        <v>314</v>
      </c>
      <c r="C226" s="186" t="s">
        <v>315</v>
      </c>
      <c r="D226" s="185">
        <v>302600</v>
      </c>
    </row>
    <row r="227" spans="1:4" ht="15.75" x14ac:dyDescent="0.25">
      <c r="A227" s="154">
        <v>7</v>
      </c>
      <c r="B227" s="180" t="s">
        <v>316</v>
      </c>
      <c r="C227" s="186" t="s">
        <v>315</v>
      </c>
      <c r="D227" s="185">
        <v>557952</v>
      </c>
    </row>
    <row r="228" spans="1:4" x14ac:dyDescent="0.2">
      <c r="A228" s="178"/>
      <c r="B228" s="152" t="s">
        <v>317</v>
      </c>
      <c r="C228" s="179"/>
      <c r="D228" s="179"/>
    </row>
    <row r="229" spans="1:4" ht="15.75" x14ac:dyDescent="0.25">
      <c r="A229" s="154">
        <v>1</v>
      </c>
      <c r="B229" s="180" t="s">
        <v>318</v>
      </c>
      <c r="C229" s="185">
        <v>1974</v>
      </c>
      <c r="D229" s="185"/>
    </row>
    <row r="230" spans="1:4" ht="15.75" x14ac:dyDescent="0.25">
      <c r="A230" s="154">
        <v>2</v>
      </c>
      <c r="B230" s="180" t="s">
        <v>318</v>
      </c>
      <c r="C230" s="185">
        <v>1965</v>
      </c>
      <c r="D230" s="185"/>
    </row>
    <row r="231" spans="1:4" ht="15.75" x14ac:dyDescent="0.25">
      <c r="A231" s="154">
        <v>3</v>
      </c>
      <c r="B231" s="180" t="s">
        <v>318</v>
      </c>
      <c r="C231" s="185">
        <v>1971</v>
      </c>
      <c r="D231" s="185"/>
    </row>
    <row r="232" spans="1:4" ht="15.75" x14ac:dyDescent="0.25">
      <c r="A232" s="154">
        <v>4</v>
      </c>
      <c r="B232" s="180" t="s">
        <v>318</v>
      </c>
      <c r="C232" s="185">
        <v>2000</v>
      </c>
      <c r="D232" s="185"/>
    </row>
    <row r="233" spans="1:4" ht="15.75" x14ac:dyDescent="0.25">
      <c r="A233" s="154">
        <v>5</v>
      </c>
      <c r="B233" s="180" t="s">
        <v>295</v>
      </c>
      <c r="C233" s="185"/>
      <c r="D233" s="185"/>
    </row>
    <row r="234" spans="1:4" ht="15.75" x14ac:dyDescent="0.25">
      <c r="A234" s="154">
        <v>6</v>
      </c>
      <c r="B234" s="180" t="s">
        <v>319</v>
      </c>
      <c r="C234" s="185">
        <v>1971</v>
      </c>
      <c r="D234" s="185"/>
    </row>
    <row r="235" spans="1:4" x14ac:dyDescent="0.2">
      <c r="A235" s="178"/>
      <c r="B235" s="152" t="s">
        <v>320</v>
      </c>
      <c r="C235" s="178"/>
      <c r="D235" s="178"/>
    </row>
    <row r="236" spans="1:4" ht="15.75" x14ac:dyDescent="0.25">
      <c r="A236" s="154">
        <v>1</v>
      </c>
      <c r="B236" s="180" t="s">
        <v>321</v>
      </c>
      <c r="C236" s="185">
        <v>2017</v>
      </c>
      <c r="D236" s="185">
        <v>267561</v>
      </c>
    </row>
    <row r="237" spans="1:4" x14ac:dyDescent="0.2">
      <c r="A237" s="178"/>
      <c r="B237" s="152" t="s">
        <v>322</v>
      </c>
      <c r="C237" s="178"/>
      <c r="D237" s="178"/>
    </row>
    <row r="238" spans="1:4" ht="15.75" x14ac:dyDescent="0.25">
      <c r="A238" s="186">
        <v>1</v>
      </c>
      <c r="B238" s="180" t="s">
        <v>323</v>
      </c>
      <c r="C238" s="185">
        <v>1985</v>
      </c>
      <c r="D238" s="185"/>
    </row>
    <row r="239" spans="1:4" ht="15.75" x14ac:dyDescent="0.25">
      <c r="A239" s="186">
        <v>2</v>
      </c>
      <c r="B239" s="180" t="s">
        <v>324</v>
      </c>
      <c r="C239" s="185">
        <v>1990</v>
      </c>
      <c r="D239" s="185"/>
    </row>
    <row r="240" spans="1:4" s="51" customFormat="1" ht="15.75" x14ac:dyDescent="0.25">
      <c r="A240" s="196" t="s">
        <v>325</v>
      </c>
      <c r="B240" s="196"/>
      <c r="C240" s="190"/>
      <c r="D240" s="191">
        <f>SUM(D141:D239)</f>
        <v>40038687</v>
      </c>
    </row>
    <row r="241" spans="1:4" s="51" customFormat="1" ht="15.75" x14ac:dyDescent="0.25">
      <c r="A241" s="196" t="s">
        <v>326</v>
      </c>
      <c r="B241" s="196"/>
      <c r="C241" s="190"/>
      <c r="D241" s="191">
        <f>D240+D139</f>
        <v>289574532</v>
      </c>
    </row>
    <row r="243" spans="1:4" ht="57" customHeight="1" x14ac:dyDescent="0.2">
      <c r="A243" s="192" t="s">
        <v>590</v>
      </c>
      <c r="B243" s="192"/>
      <c r="C243" s="192"/>
      <c r="D243" s="192"/>
    </row>
  </sheetData>
  <mergeCells count="5">
    <mergeCell ref="C1:D1"/>
    <mergeCell ref="A2:D2"/>
    <mergeCell ref="A240:B240"/>
    <mergeCell ref="A241:B241"/>
    <mergeCell ref="A243:D243"/>
  </mergeCells>
  <pageMargins left="0.17" right="0.17" top="0.19" bottom="0.17" header="0.19" footer="0.17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8"/>
  <sheetViews>
    <sheetView topLeftCell="A148" workbookViewId="0">
      <selection activeCell="A158" sqref="A158:C158"/>
    </sheetView>
  </sheetViews>
  <sheetFormatPr defaultRowHeight="16.5" x14ac:dyDescent="0.3"/>
  <cols>
    <col min="1" max="1" width="4.42578125" style="54" customWidth="1"/>
    <col min="2" max="2" width="48.85546875" style="54" customWidth="1"/>
    <col min="3" max="3" width="39.140625" style="54" customWidth="1"/>
    <col min="4" max="184" width="9.140625" style="54"/>
    <col min="185" max="185" width="4.42578125" style="54" customWidth="1"/>
    <col min="186" max="186" width="45.140625" style="54" customWidth="1"/>
    <col min="187" max="187" width="39.140625" style="54" customWidth="1"/>
    <col min="188" max="188" width="15.140625" style="54" customWidth="1"/>
    <col min="189" max="440" width="9.140625" style="54"/>
    <col min="441" max="441" width="4.42578125" style="54" customWidth="1"/>
    <col min="442" max="442" width="45.140625" style="54" customWidth="1"/>
    <col min="443" max="443" width="39.140625" style="54" customWidth="1"/>
    <col min="444" max="444" width="15.140625" style="54" customWidth="1"/>
    <col min="445" max="696" width="9.140625" style="54"/>
    <col min="697" max="697" width="4.42578125" style="54" customWidth="1"/>
    <col min="698" max="698" width="45.140625" style="54" customWidth="1"/>
    <col min="699" max="699" width="39.140625" style="54" customWidth="1"/>
    <col min="700" max="700" width="15.140625" style="54" customWidth="1"/>
    <col min="701" max="952" width="9.140625" style="54"/>
    <col min="953" max="953" width="4.42578125" style="54" customWidth="1"/>
    <col min="954" max="954" width="45.140625" style="54" customWidth="1"/>
    <col min="955" max="955" width="39.140625" style="54" customWidth="1"/>
    <col min="956" max="956" width="15.140625" style="54" customWidth="1"/>
    <col min="957" max="1208" width="9.140625" style="54"/>
    <col min="1209" max="1209" width="4.42578125" style="54" customWidth="1"/>
    <col min="1210" max="1210" width="45.140625" style="54" customWidth="1"/>
    <col min="1211" max="1211" width="39.140625" style="54" customWidth="1"/>
    <col min="1212" max="1212" width="15.140625" style="54" customWidth="1"/>
    <col min="1213" max="1464" width="9.140625" style="54"/>
    <col min="1465" max="1465" width="4.42578125" style="54" customWidth="1"/>
    <col min="1466" max="1466" width="45.140625" style="54" customWidth="1"/>
    <col min="1467" max="1467" width="39.140625" style="54" customWidth="1"/>
    <col min="1468" max="1468" width="15.140625" style="54" customWidth="1"/>
    <col min="1469" max="1720" width="9.140625" style="54"/>
    <col min="1721" max="1721" width="4.42578125" style="54" customWidth="1"/>
    <col min="1722" max="1722" width="45.140625" style="54" customWidth="1"/>
    <col min="1723" max="1723" width="39.140625" style="54" customWidth="1"/>
    <col min="1724" max="1724" width="15.140625" style="54" customWidth="1"/>
    <col min="1725" max="1976" width="9.140625" style="54"/>
    <col min="1977" max="1977" width="4.42578125" style="54" customWidth="1"/>
    <col min="1978" max="1978" width="45.140625" style="54" customWidth="1"/>
    <col min="1979" max="1979" width="39.140625" style="54" customWidth="1"/>
    <col min="1980" max="1980" width="15.140625" style="54" customWidth="1"/>
    <col min="1981" max="2232" width="9.140625" style="54"/>
    <col min="2233" max="2233" width="4.42578125" style="54" customWidth="1"/>
    <col min="2234" max="2234" width="45.140625" style="54" customWidth="1"/>
    <col min="2235" max="2235" width="39.140625" style="54" customWidth="1"/>
    <col min="2236" max="2236" width="15.140625" style="54" customWidth="1"/>
    <col min="2237" max="2488" width="9.140625" style="54"/>
    <col min="2489" max="2489" width="4.42578125" style="54" customWidth="1"/>
    <col min="2490" max="2490" width="45.140625" style="54" customWidth="1"/>
    <col min="2491" max="2491" width="39.140625" style="54" customWidth="1"/>
    <col min="2492" max="2492" width="15.140625" style="54" customWidth="1"/>
    <col min="2493" max="2744" width="9.140625" style="54"/>
    <col min="2745" max="2745" width="4.42578125" style="54" customWidth="1"/>
    <col min="2746" max="2746" width="45.140625" style="54" customWidth="1"/>
    <col min="2747" max="2747" width="39.140625" style="54" customWidth="1"/>
    <col min="2748" max="2748" width="15.140625" style="54" customWidth="1"/>
    <col min="2749" max="3000" width="9.140625" style="54"/>
    <col min="3001" max="3001" width="4.42578125" style="54" customWidth="1"/>
    <col min="3002" max="3002" width="45.140625" style="54" customWidth="1"/>
    <col min="3003" max="3003" width="39.140625" style="54" customWidth="1"/>
    <col min="3004" max="3004" width="15.140625" style="54" customWidth="1"/>
    <col min="3005" max="3256" width="9.140625" style="54"/>
    <col min="3257" max="3257" width="4.42578125" style="54" customWidth="1"/>
    <col min="3258" max="3258" width="45.140625" style="54" customWidth="1"/>
    <col min="3259" max="3259" width="39.140625" style="54" customWidth="1"/>
    <col min="3260" max="3260" width="15.140625" style="54" customWidth="1"/>
    <col min="3261" max="3512" width="9.140625" style="54"/>
    <col min="3513" max="3513" width="4.42578125" style="54" customWidth="1"/>
    <col min="3514" max="3514" width="45.140625" style="54" customWidth="1"/>
    <col min="3515" max="3515" width="39.140625" style="54" customWidth="1"/>
    <col min="3516" max="3516" width="15.140625" style="54" customWidth="1"/>
    <col min="3517" max="3768" width="9.140625" style="54"/>
    <col min="3769" max="3769" width="4.42578125" style="54" customWidth="1"/>
    <col min="3770" max="3770" width="45.140625" style="54" customWidth="1"/>
    <col min="3771" max="3771" width="39.140625" style="54" customWidth="1"/>
    <col min="3772" max="3772" width="15.140625" style="54" customWidth="1"/>
    <col min="3773" max="4024" width="9.140625" style="54"/>
    <col min="4025" max="4025" width="4.42578125" style="54" customWidth="1"/>
    <col min="4026" max="4026" width="45.140625" style="54" customWidth="1"/>
    <col min="4027" max="4027" width="39.140625" style="54" customWidth="1"/>
    <col min="4028" max="4028" width="15.140625" style="54" customWidth="1"/>
    <col min="4029" max="4280" width="9.140625" style="54"/>
    <col min="4281" max="4281" width="4.42578125" style="54" customWidth="1"/>
    <col min="4282" max="4282" width="45.140625" style="54" customWidth="1"/>
    <col min="4283" max="4283" width="39.140625" style="54" customWidth="1"/>
    <col min="4284" max="4284" width="15.140625" style="54" customWidth="1"/>
    <col min="4285" max="4536" width="9.140625" style="54"/>
    <col min="4537" max="4537" width="4.42578125" style="54" customWidth="1"/>
    <col min="4538" max="4538" width="45.140625" style="54" customWidth="1"/>
    <col min="4539" max="4539" width="39.140625" style="54" customWidth="1"/>
    <col min="4540" max="4540" width="15.140625" style="54" customWidth="1"/>
    <col min="4541" max="4792" width="9.140625" style="54"/>
    <col min="4793" max="4793" width="4.42578125" style="54" customWidth="1"/>
    <col min="4794" max="4794" width="45.140625" style="54" customWidth="1"/>
    <col min="4795" max="4795" width="39.140625" style="54" customWidth="1"/>
    <col min="4796" max="4796" width="15.140625" style="54" customWidth="1"/>
    <col min="4797" max="5048" width="9.140625" style="54"/>
    <col min="5049" max="5049" width="4.42578125" style="54" customWidth="1"/>
    <col min="5050" max="5050" width="45.140625" style="54" customWidth="1"/>
    <col min="5051" max="5051" width="39.140625" style="54" customWidth="1"/>
    <col min="5052" max="5052" width="15.140625" style="54" customWidth="1"/>
    <col min="5053" max="5304" width="9.140625" style="54"/>
    <col min="5305" max="5305" width="4.42578125" style="54" customWidth="1"/>
    <col min="5306" max="5306" width="45.140625" style="54" customWidth="1"/>
    <col min="5307" max="5307" width="39.140625" style="54" customWidth="1"/>
    <col min="5308" max="5308" width="15.140625" style="54" customWidth="1"/>
    <col min="5309" max="5560" width="9.140625" style="54"/>
    <col min="5561" max="5561" width="4.42578125" style="54" customWidth="1"/>
    <col min="5562" max="5562" width="45.140625" style="54" customWidth="1"/>
    <col min="5563" max="5563" width="39.140625" style="54" customWidth="1"/>
    <col min="5564" max="5564" width="15.140625" style="54" customWidth="1"/>
    <col min="5565" max="5816" width="9.140625" style="54"/>
    <col min="5817" max="5817" width="4.42578125" style="54" customWidth="1"/>
    <col min="5818" max="5818" width="45.140625" style="54" customWidth="1"/>
    <col min="5819" max="5819" width="39.140625" style="54" customWidth="1"/>
    <col min="5820" max="5820" width="15.140625" style="54" customWidth="1"/>
    <col min="5821" max="6072" width="9.140625" style="54"/>
    <col min="6073" max="6073" width="4.42578125" style="54" customWidth="1"/>
    <col min="6074" max="6074" width="45.140625" style="54" customWidth="1"/>
    <col min="6075" max="6075" width="39.140625" style="54" customWidth="1"/>
    <col min="6076" max="6076" width="15.140625" style="54" customWidth="1"/>
    <col min="6077" max="6328" width="9.140625" style="54"/>
    <col min="6329" max="6329" width="4.42578125" style="54" customWidth="1"/>
    <col min="6330" max="6330" width="45.140625" style="54" customWidth="1"/>
    <col min="6331" max="6331" width="39.140625" style="54" customWidth="1"/>
    <col min="6332" max="6332" width="15.140625" style="54" customWidth="1"/>
    <col min="6333" max="6584" width="9.140625" style="54"/>
    <col min="6585" max="6585" width="4.42578125" style="54" customWidth="1"/>
    <col min="6586" max="6586" width="45.140625" style="54" customWidth="1"/>
    <col min="6587" max="6587" width="39.140625" style="54" customWidth="1"/>
    <col min="6588" max="6588" width="15.140625" style="54" customWidth="1"/>
    <col min="6589" max="6840" width="9.140625" style="54"/>
    <col min="6841" max="6841" width="4.42578125" style="54" customWidth="1"/>
    <col min="6842" max="6842" width="45.140625" style="54" customWidth="1"/>
    <col min="6843" max="6843" width="39.140625" style="54" customWidth="1"/>
    <col min="6844" max="6844" width="15.140625" style="54" customWidth="1"/>
    <col min="6845" max="7096" width="9.140625" style="54"/>
    <col min="7097" max="7097" width="4.42578125" style="54" customWidth="1"/>
    <col min="7098" max="7098" width="45.140625" style="54" customWidth="1"/>
    <col min="7099" max="7099" width="39.140625" style="54" customWidth="1"/>
    <col min="7100" max="7100" width="15.140625" style="54" customWidth="1"/>
    <col min="7101" max="7352" width="9.140625" style="54"/>
    <col min="7353" max="7353" width="4.42578125" style="54" customWidth="1"/>
    <col min="7354" max="7354" width="45.140625" style="54" customWidth="1"/>
    <col min="7355" max="7355" width="39.140625" style="54" customWidth="1"/>
    <col min="7356" max="7356" width="15.140625" style="54" customWidth="1"/>
    <col min="7357" max="7608" width="9.140625" style="54"/>
    <col min="7609" max="7609" width="4.42578125" style="54" customWidth="1"/>
    <col min="7610" max="7610" width="45.140625" style="54" customWidth="1"/>
    <col min="7611" max="7611" width="39.140625" style="54" customWidth="1"/>
    <col min="7612" max="7612" width="15.140625" style="54" customWidth="1"/>
    <col min="7613" max="7864" width="9.140625" style="54"/>
    <col min="7865" max="7865" width="4.42578125" style="54" customWidth="1"/>
    <col min="7866" max="7866" width="45.140625" style="54" customWidth="1"/>
    <col min="7867" max="7867" width="39.140625" style="54" customWidth="1"/>
    <col min="7868" max="7868" width="15.140625" style="54" customWidth="1"/>
    <col min="7869" max="8120" width="9.140625" style="54"/>
    <col min="8121" max="8121" width="4.42578125" style="54" customWidth="1"/>
    <col min="8122" max="8122" width="45.140625" style="54" customWidth="1"/>
    <col min="8123" max="8123" width="39.140625" style="54" customWidth="1"/>
    <col min="8124" max="8124" width="15.140625" style="54" customWidth="1"/>
    <col min="8125" max="8376" width="9.140625" style="54"/>
    <col min="8377" max="8377" width="4.42578125" style="54" customWidth="1"/>
    <col min="8378" max="8378" width="45.140625" style="54" customWidth="1"/>
    <col min="8379" max="8379" width="39.140625" style="54" customWidth="1"/>
    <col min="8380" max="8380" width="15.140625" style="54" customWidth="1"/>
    <col min="8381" max="8632" width="9.140625" style="54"/>
    <col min="8633" max="8633" width="4.42578125" style="54" customWidth="1"/>
    <col min="8634" max="8634" width="45.140625" style="54" customWidth="1"/>
    <col min="8635" max="8635" width="39.140625" style="54" customWidth="1"/>
    <col min="8636" max="8636" width="15.140625" style="54" customWidth="1"/>
    <col min="8637" max="8888" width="9.140625" style="54"/>
    <col min="8889" max="8889" width="4.42578125" style="54" customWidth="1"/>
    <col min="8890" max="8890" width="45.140625" style="54" customWidth="1"/>
    <col min="8891" max="8891" width="39.140625" style="54" customWidth="1"/>
    <col min="8892" max="8892" width="15.140625" style="54" customWidth="1"/>
    <col min="8893" max="9144" width="9.140625" style="54"/>
    <col min="9145" max="9145" width="4.42578125" style="54" customWidth="1"/>
    <col min="9146" max="9146" width="45.140625" style="54" customWidth="1"/>
    <col min="9147" max="9147" width="39.140625" style="54" customWidth="1"/>
    <col min="9148" max="9148" width="15.140625" style="54" customWidth="1"/>
    <col min="9149" max="9400" width="9.140625" style="54"/>
    <col min="9401" max="9401" width="4.42578125" style="54" customWidth="1"/>
    <col min="9402" max="9402" width="45.140625" style="54" customWidth="1"/>
    <col min="9403" max="9403" width="39.140625" style="54" customWidth="1"/>
    <col min="9404" max="9404" width="15.140625" style="54" customWidth="1"/>
    <col min="9405" max="9656" width="9.140625" style="54"/>
    <col min="9657" max="9657" width="4.42578125" style="54" customWidth="1"/>
    <col min="9658" max="9658" width="45.140625" style="54" customWidth="1"/>
    <col min="9659" max="9659" width="39.140625" style="54" customWidth="1"/>
    <col min="9660" max="9660" width="15.140625" style="54" customWidth="1"/>
    <col min="9661" max="9912" width="9.140625" style="54"/>
    <col min="9913" max="9913" width="4.42578125" style="54" customWidth="1"/>
    <col min="9914" max="9914" width="45.140625" style="54" customWidth="1"/>
    <col min="9915" max="9915" width="39.140625" style="54" customWidth="1"/>
    <col min="9916" max="9916" width="15.140625" style="54" customWidth="1"/>
    <col min="9917" max="10168" width="9.140625" style="54"/>
    <col min="10169" max="10169" width="4.42578125" style="54" customWidth="1"/>
    <col min="10170" max="10170" width="45.140625" style="54" customWidth="1"/>
    <col min="10171" max="10171" width="39.140625" style="54" customWidth="1"/>
    <col min="10172" max="10172" width="15.140625" style="54" customWidth="1"/>
    <col min="10173" max="10424" width="9.140625" style="54"/>
    <col min="10425" max="10425" width="4.42578125" style="54" customWidth="1"/>
    <col min="10426" max="10426" width="45.140625" style="54" customWidth="1"/>
    <col min="10427" max="10427" width="39.140625" style="54" customWidth="1"/>
    <col min="10428" max="10428" width="15.140625" style="54" customWidth="1"/>
    <col min="10429" max="10680" width="9.140625" style="54"/>
    <col min="10681" max="10681" width="4.42578125" style="54" customWidth="1"/>
    <col min="10682" max="10682" width="45.140625" style="54" customWidth="1"/>
    <col min="10683" max="10683" width="39.140625" style="54" customWidth="1"/>
    <col min="10684" max="10684" width="15.140625" style="54" customWidth="1"/>
    <col min="10685" max="10936" width="9.140625" style="54"/>
    <col min="10937" max="10937" width="4.42578125" style="54" customWidth="1"/>
    <col min="10938" max="10938" width="45.140625" style="54" customWidth="1"/>
    <col min="10939" max="10939" width="39.140625" style="54" customWidth="1"/>
    <col min="10940" max="10940" width="15.140625" style="54" customWidth="1"/>
    <col min="10941" max="11192" width="9.140625" style="54"/>
    <col min="11193" max="11193" width="4.42578125" style="54" customWidth="1"/>
    <col min="11194" max="11194" width="45.140625" style="54" customWidth="1"/>
    <col min="11195" max="11195" width="39.140625" style="54" customWidth="1"/>
    <col min="11196" max="11196" width="15.140625" style="54" customWidth="1"/>
    <col min="11197" max="11448" width="9.140625" style="54"/>
    <col min="11449" max="11449" width="4.42578125" style="54" customWidth="1"/>
    <col min="11450" max="11450" width="45.140625" style="54" customWidth="1"/>
    <col min="11451" max="11451" width="39.140625" style="54" customWidth="1"/>
    <col min="11452" max="11452" width="15.140625" style="54" customWidth="1"/>
    <col min="11453" max="11704" width="9.140625" style="54"/>
    <col min="11705" max="11705" width="4.42578125" style="54" customWidth="1"/>
    <col min="11706" max="11706" width="45.140625" style="54" customWidth="1"/>
    <col min="11707" max="11707" width="39.140625" style="54" customWidth="1"/>
    <col min="11708" max="11708" width="15.140625" style="54" customWidth="1"/>
    <col min="11709" max="11960" width="9.140625" style="54"/>
    <col min="11961" max="11961" width="4.42578125" style="54" customWidth="1"/>
    <col min="11962" max="11962" width="45.140625" style="54" customWidth="1"/>
    <col min="11963" max="11963" width="39.140625" style="54" customWidth="1"/>
    <col min="11964" max="11964" width="15.140625" style="54" customWidth="1"/>
    <col min="11965" max="12216" width="9.140625" style="54"/>
    <col min="12217" max="12217" width="4.42578125" style="54" customWidth="1"/>
    <col min="12218" max="12218" width="45.140625" style="54" customWidth="1"/>
    <col min="12219" max="12219" width="39.140625" style="54" customWidth="1"/>
    <col min="12220" max="12220" width="15.140625" style="54" customWidth="1"/>
    <col min="12221" max="12472" width="9.140625" style="54"/>
    <col min="12473" max="12473" width="4.42578125" style="54" customWidth="1"/>
    <col min="12474" max="12474" width="45.140625" style="54" customWidth="1"/>
    <col min="12475" max="12475" width="39.140625" style="54" customWidth="1"/>
    <col min="12476" max="12476" width="15.140625" style="54" customWidth="1"/>
    <col min="12477" max="12728" width="9.140625" style="54"/>
    <col min="12729" max="12729" width="4.42578125" style="54" customWidth="1"/>
    <col min="12730" max="12730" width="45.140625" style="54" customWidth="1"/>
    <col min="12731" max="12731" width="39.140625" style="54" customWidth="1"/>
    <col min="12732" max="12732" width="15.140625" style="54" customWidth="1"/>
    <col min="12733" max="12984" width="9.140625" style="54"/>
    <col min="12985" max="12985" width="4.42578125" style="54" customWidth="1"/>
    <col min="12986" max="12986" width="45.140625" style="54" customWidth="1"/>
    <col min="12987" max="12987" width="39.140625" style="54" customWidth="1"/>
    <col min="12988" max="12988" width="15.140625" style="54" customWidth="1"/>
    <col min="12989" max="13240" width="9.140625" style="54"/>
    <col min="13241" max="13241" width="4.42578125" style="54" customWidth="1"/>
    <col min="13242" max="13242" width="45.140625" style="54" customWidth="1"/>
    <col min="13243" max="13243" width="39.140625" style="54" customWidth="1"/>
    <col min="13244" max="13244" width="15.140625" style="54" customWidth="1"/>
    <col min="13245" max="13496" width="9.140625" style="54"/>
    <col min="13497" max="13497" width="4.42578125" style="54" customWidth="1"/>
    <col min="13498" max="13498" width="45.140625" style="54" customWidth="1"/>
    <col min="13499" max="13499" width="39.140625" style="54" customWidth="1"/>
    <col min="13500" max="13500" width="15.140625" style="54" customWidth="1"/>
    <col min="13501" max="13752" width="9.140625" style="54"/>
    <col min="13753" max="13753" width="4.42578125" style="54" customWidth="1"/>
    <col min="13754" max="13754" width="45.140625" style="54" customWidth="1"/>
    <col min="13755" max="13755" width="39.140625" style="54" customWidth="1"/>
    <col min="13756" max="13756" width="15.140625" style="54" customWidth="1"/>
    <col min="13757" max="14008" width="9.140625" style="54"/>
    <col min="14009" max="14009" width="4.42578125" style="54" customWidth="1"/>
    <col min="14010" max="14010" width="45.140625" style="54" customWidth="1"/>
    <col min="14011" max="14011" width="39.140625" style="54" customWidth="1"/>
    <col min="14012" max="14012" width="15.140625" style="54" customWidth="1"/>
    <col min="14013" max="14264" width="9.140625" style="54"/>
    <col min="14265" max="14265" width="4.42578125" style="54" customWidth="1"/>
    <col min="14266" max="14266" width="45.140625" style="54" customWidth="1"/>
    <col min="14267" max="14267" width="39.140625" style="54" customWidth="1"/>
    <col min="14268" max="14268" width="15.140625" style="54" customWidth="1"/>
    <col min="14269" max="14520" width="9.140625" style="54"/>
    <col min="14521" max="14521" width="4.42578125" style="54" customWidth="1"/>
    <col min="14522" max="14522" width="45.140625" style="54" customWidth="1"/>
    <col min="14523" max="14523" width="39.140625" style="54" customWidth="1"/>
    <col min="14524" max="14524" width="15.140625" style="54" customWidth="1"/>
    <col min="14525" max="14776" width="9.140625" style="54"/>
    <col min="14777" max="14777" width="4.42578125" style="54" customWidth="1"/>
    <col min="14778" max="14778" width="45.140625" style="54" customWidth="1"/>
    <col min="14779" max="14779" width="39.140625" style="54" customWidth="1"/>
    <col min="14780" max="14780" width="15.140625" style="54" customWidth="1"/>
    <col min="14781" max="15032" width="9.140625" style="54"/>
    <col min="15033" max="15033" width="4.42578125" style="54" customWidth="1"/>
    <col min="15034" max="15034" width="45.140625" style="54" customWidth="1"/>
    <col min="15035" max="15035" width="39.140625" style="54" customWidth="1"/>
    <col min="15036" max="15036" width="15.140625" style="54" customWidth="1"/>
    <col min="15037" max="15288" width="9.140625" style="54"/>
    <col min="15289" max="15289" width="4.42578125" style="54" customWidth="1"/>
    <col min="15290" max="15290" width="45.140625" style="54" customWidth="1"/>
    <col min="15291" max="15291" width="39.140625" style="54" customWidth="1"/>
    <col min="15292" max="15292" width="15.140625" style="54" customWidth="1"/>
    <col min="15293" max="15544" width="9.140625" style="54"/>
    <col min="15545" max="15545" width="4.42578125" style="54" customWidth="1"/>
    <col min="15546" max="15546" width="45.140625" style="54" customWidth="1"/>
    <col min="15547" max="15547" width="39.140625" style="54" customWidth="1"/>
    <col min="15548" max="15548" width="15.140625" style="54" customWidth="1"/>
    <col min="15549" max="15800" width="9.140625" style="54"/>
    <col min="15801" max="15801" width="4.42578125" style="54" customWidth="1"/>
    <col min="15802" max="15802" width="45.140625" style="54" customWidth="1"/>
    <col min="15803" max="15803" width="39.140625" style="54" customWidth="1"/>
    <col min="15804" max="15804" width="15.140625" style="54" customWidth="1"/>
    <col min="15805" max="16056" width="9.140625" style="54"/>
    <col min="16057" max="16057" width="4.42578125" style="54" customWidth="1"/>
    <col min="16058" max="16058" width="45.140625" style="54" customWidth="1"/>
    <col min="16059" max="16059" width="39.140625" style="54" customWidth="1"/>
    <col min="16060" max="16060" width="15.140625" style="54" customWidth="1"/>
    <col min="16061" max="16384" width="9.140625" style="54"/>
  </cols>
  <sheetData>
    <row r="1" spans="1:3" s="53" customFormat="1" ht="60" customHeight="1" x14ac:dyDescent="0.3">
      <c r="A1" s="52"/>
      <c r="C1" s="198" t="s">
        <v>593</v>
      </c>
    </row>
    <row r="2" spans="1:3" ht="57.75" customHeight="1" x14ac:dyDescent="0.3">
      <c r="A2" s="197" t="s">
        <v>592</v>
      </c>
      <c r="B2" s="197"/>
      <c r="C2" s="197"/>
    </row>
    <row r="3" spans="1:3" s="56" customFormat="1" ht="22.5" customHeight="1" x14ac:dyDescent="0.25">
      <c r="A3" s="109"/>
      <c r="B3" s="112" t="s">
        <v>327</v>
      </c>
      <c r="C3" s="55" t="s">
        <v>3</v>
      </c>
    </row>
    <row r="4" spans="1:3" s="56" customFormat="1" ht="21" customHeight="1" x14ac:dyDescent="0.25">
      <c r="A4" s="110"/>
      <c r="B4" s="113"/>
      <c r="C4" s="57" t="s">
        <v>328</v>
      </c>
    </row>
    <row r="5" spans="1:3" s="56" customFormat="1" ht="15.75" customHeight="1" x14ac:dyDescent="0.25">
      <c r="A5" s="111"/>
      <c r="B5" s="114"/>
      <c r="C5" s="57" t="s">
        <v>17</v>
      </c>
    </row>
    <row r="6" spans="1:3" s="60" customFormat="1" ht="24" customHeight="1" x14ac:dyDescent="0.25">
      <c r="A6" s="39">
        <v>1</v>
      </c>
      <c r="B6" s="58" t="s">
        <v>329</v>
      </c>
      <c r="C6" s="59">
        <v>29251504</v>
      </c>
    </row>
    <row r="7" spans="1:3" s="60" customFormat="1" ht="38.25" customHeight="1" x14ac:dyDescent="0.25">
      <c r="A7" s="39">
        <v>2</v>
      </c>
      <c r="B7" s="58" t="s">
        <v>330</v>
      </c>
      <c r="C7" s="61">
        <v>10384078</v>
      </c>
    </row>
    <row r="8" spans="1:3" s="60" customFormat="1" ht="19.5" customHeight="1" x14ac:dyDescent="0.25">
      <c r="A8" s="39">
        <v>3</v>
      </c>
      <c r="B8" s="58" t="s">
        <v>24</v>
      </c>
      <c r="C8" s="62">
        <v>14273579</v>
      </c>
    </row>
    <row r="9" spans="1:3" s="60" customFormat="1" ht="24" customHeight="1" x14ac:dyDescent="0.25">
      <c r="A9" s="39">
        <v>4</v>
      </c>
      <c r="B9" s="58" t="s">
        <v>25</v>
      </c>
      <c r="C9" s="62">
        <v>645884</v>
      </c>
    </row>
    <row r="10" spans="1:3" s="60" customFormat="1" ht="29.25" customHeight="1" x14ac:dyDescent="0.25">
      <c r="A10" s="39">
        <v>5</v>
      </c>
      <c r="B10" s="58" t="s">
        <v>26</v>
      </c>
      <c r="C10" s="42">
        <v>8607720</v>
      </c>
    </row>
    <row r="11" spans="1:3" s="60" customFormat="1" ht="36.75" customHeight="1" x14ac:dyDescent="0.25">
      <c r="A11" s="39">
        <v>6</v>
      </c>
      <c r="B11" s="63" t="s">
        <v>27</v>
      </c>
      <c r="C11" s="42">
        <v>15928648</v>
      </c>
    </row>
    <row r="12" spans="1:3" s="60" customFormat="1" ht="35.25" customHeight="1" x14ac:dyDescent="0.25">
      <c r="A12" s="39">
        <v>7</v>
      </c>
      <c r="B12" s="63" t="s">
        <v>28</v>
      </c>
      <c r="C12" s="42">
        <v>11475931</v>
      </c>
    </row>
    <row r="13" spans="1:3" s="60" customFormat="1" ht="35.25" customHeight="1" x14ac:dyDescent="0.25">
      <c r="A13" s="39">
        <v>8</v>
      </c>
      <c r="B13" s="63" t="s">
        <v>29</v>
      </c>
      <c r="C13" s="42">
        <v>49583124</v>
      </c>
    </row>
    <row r="14" spans="1:3" s="60" customFormat="1" ht="39.75" customHeight="1" x14ac:dyDescent="0.25">
      <c r="A14" s="39">
        <v>9</v>
      </c>
      <c r="B14" s="63" t="s">
        <v>30</v>
      </c>
      <c r="C14" s="42">
        <v>6936791</v>
      </c>
    </row>
    <row r="15" spans="1:3" s="60" customFormat="1" ht="41.25" customHeight="1" x14ac:dyDescent="0.25">
      <c r="A15" s="39">
        <v>10</v>
      </c>
      <c r="B15" s="63" t="s">
        <v>31</v>
      </c>
      <c r="C15" s="42">
        <v>18268510</v>
      </c>
    </row>
    <row r="16" spans="1:3" s="60" customFormat="1" ht="37.5" customHeight="1" x14ac:dyDescent="0.25">
      <c r="A16" s="39">
        <v>11</v>
      </c>
      <c r="B16" s="63" t="s">
        <v>32</v>
      </c>
      <c r="C16" s="42">
        <v>11757515</v>
      </c>
    </row>
    <row r="17" spans="1:3" s="60" customFormat="1" ht="42.75" customHeight="1" x14ac:dyDescent="0.25">
      <c r="A17" s="39">
        <v>12</v>
      </c>
      <c r="B17" s="63" t="s">
        <v>33</v>
      </c>
      <c r="C17" s="64">
        <v>9561113</v>
      </c>
    </row>
    <row r="18" spans="1:3" s="60" customFormat="1" ht="38.25" customHeight="1" x14ac:dyDescent="0.25">
      <c r="A18" s="39">
        <v>13</v>
      </c>
      <c r="B18" s="65" t="s">
        <v>35</v>
      </c>
      <c r="C18" s="42">
        <v>6852582</v>
      </c>
    </row>
    <row r="19" spans="1:3" s="60" customFormat="1" ht="45.75" customHeight="1" x14ac:dyDescent="0.25">
      <c r="A19" s="39">
        <v>14</v>
      </c>
      <c r="B19" s="66" t="s">
        <v>331</v>
      </c>
      <c r="C19" s="42"/>
    </row>
    <row r="20" spans="1:3" s="60" customFormat="1" ht="25.5" customHeight="1" x14ac:dyDescent="0.25">
      <c r="A20" s="39">
        <v>15</v>
      </c>
      <c r="B20" s="66" t="s">
        <v>37</v>
      </c>
      <c r="C20" s="42"/>
    </row>
    <row r="21" spans="1:3" s="60" customFormat="1" ht="26.25" customHeight="1" x14ac:dyDescent="0.25">
      <c r="A21" s="39">
        <v>16</v>
      </c>
      <c r="B21" s="67" t="s">
        <v>48</v>
      </c>
      <c r="C21" s="42">
        <v>17286271</v>
      </c>
    </row>
    <row r="22" spans="1:3" s="68" customFormat="1" ht="25.5" customHeight="1" x14ac:dyDescent="0.25">
      <c r="A22" s="39">
        <v>17</v>
      </c>
      <c r="B22" s="67" t="s">
        <v>332</v>
      </c>
      <c r="C22" s="42">
        <v>4648019</v>
      </c>
    </row>
    <row r="23" spans="1:3" s="60" customFormat="1" ht="27.75" customHeight="1" x14ac:dyDescent="0.25">
      <c r="A23" s="39">
        <v>18</v>
      </c>
      <c r="B23" s="67" t="s">
        <v>333</v>
      </c>
      <c r="C23" s="42">
        <v>6292071</v>
      </c>
    </row>
    <row r="24" spans="1:3" s="60" customFormat="1" ht="27" customHeight="1" x14ac:dyDescent="0.25">
      <c r="A24" s="39">
        <v>19</v>
      </c>
      <c r="B24" s="67" t="s">
        <v>334</v>
      </c>
      <c r="C24" s="42">
        <v>107367</v>
      </c>
    </row>
    <row r="25" spans="1:3" s="60" customFormat="1" ht="25.5" customHeight="1" x14ac:dyDescent="0.25">
      <c r="A25" s="39">
        <v>20</v>
      </c>
      <c r="B25" s="67" t="s">
        <v>335</v>
      </c>
      <c r="C25" s="42"/>
    </row>
    <row r="26" spans="1:3" s="60" customFormat="1" ht="24" customHeight="1" x14ac:dyDescent="0.25">
      <c r="A26" s="39">
        <v>21</v>
      </c>
      <c r="B26" s="67" t="s">
        <v>336</v>
      </c>
      <c r="C26" s="42"/>
    </row>
    <row r="27" spans="1:3" s="60" customFormat="1" ht="27" customHeight="1" x14ac:dyDescent="0.25">
      <c r="A27" s="39">
        <v>22</v>
      </c>
      <c r="B27" s="67" t="s">
        <v>337</v>
      </c>
      <c r="C27" s="42"/>
    </row>
    <row r="28" spans="1:3" s="60" customFormat="1" ht="27" customHeight="1" x14ac:dyDescent="0.25">
      <c r="A28" s="39">
        <v>23</v>
      </c>
      <c r="B28" s="67" t="s">
        <v>338</v>
      </c>
      <c r="C28" s="42"/>
    </row>
    <row r="29" spans="1:3" s="60" customFormat="1" ht="39.75" customHeight="1" x14ac:dyDescent="0.25">
      <c r="A29" s="39">
        <v>24</v>
      </c>
      <c r="B29" s="67" t="s">
        <v>339</v>
      </c>
      <c r="C29" s="42"/>
    </row>
    <row r="30" spans="1:3" s="60" customFormat="1" ht="25.5" customHeight="1" x14ac:dyDescent="0.25">
      <c r="A30" s="39">
        <v>25</v>
      </c>
      <c r="B30" s="67" t="s">
        <v>340</v>
      </c>
      <c r="C30" s="42">
        <v>90000</v>
      </c>
    </row>
    <row r="31" spans="1:3" s="60" customFormat="1" ht="24" customHeight="1" x14ac:dyDescent="0.25">
      <c r="A31" s="39">
        <v>26</v>
      </c>
      <c r="B31" s="67" t="s">
        <v>341</v>
      </c>
      <c r="C31" s="42">
        <v>4879000</v>
      </c>
    </row>
    <row r="32" spans="1:3" s="60" customFormat="1" ht="25.5" customHeight="1" x14ac:dyDescent="0.25">
      <c r="A32" s="39">
        <v>27</v>
      </c>
      <c r="B32" s="67" t="s">
        <v>594</v>
      </c>
      <c r="C32" s="42">
        <v>4322000</v>
      </c>
    </row>
    <row r="33" spans="1:3" s="60" customFormat="1" ht="25.5" customHeight="1" x14ac:dyDescent="0.25">
      <c r="A33" s="39">
        <v>28</v>
      </c>
      <c r="B33" s="67" t="s">
        <v>342</v>
      </c>
      <c r="C33" s="42">
        <v>2487000</v>
      </c>
    </row>
    <row r="34" spans="1:3" s="60" customFormat="1" ht="27.75" customHeight="1" x14ac:dyDescent="0.25">
      <c r="A34" s="39">
        <v>29</v>
      </c>
      <c r="B34" s="67" t="s">
        <v>343</v>
      </c>
      <c r="C34" s="42">
        <v>6437800</v>
      </c>
    </row>
    <row r="35" spans="1:3" s="60" customFormat="1" ht="24.75" customHeight="1" x14ac:dyDescent="0.25">
      <c r="A35" s="39">
        <v>30</v>
      </c>
      <c r="B35" s="67" t="s">
        <v>344</v>
      </c>
      <c r="C35" s="42">
        <v>2016300</v>
      </c>
    </row>
    <row r="36" spans="1:3" s="60" customFormat="1" ht="23.25" customHeight="1" x14ac:dyDescent="0.25">
      <c r="A36" s="39">
        <v>31</v>
      </c>
      <c r="B36" s="67" t="s">
        <v>345</v>
      </c>
      <c r="C36" s="42">
        <v>1943000</v>
      </c>
    </row>
    <row r="37" spans="1:3" s="60" customFormat="1" ht="28.5" customHeight="1" x14ac:dyDescent="0.25">
      <c r="A37" s="39">
        <v>32</v>
      </c>
      <c r="B37" s="67" t="s">
        <v>346</v>
      </c>
      <c r="C37" s="42"/>
    </row>
    <row r="38" spans="1:3" s="60" customFormat="1" ht="28.5" customHeight="1" x14ac:dyDescent="0.25">
      <c r="A38" s="39">
        <v>33</v>
      </c>
      <c r="B38" s="67" t="s">
        <v>347</v>
      </c>
      <c r="C38" s="42"/>
    </row>
    <row r="39" spans="1:3" s="60" customFormat="1" ht="29.25" customHeight="1" x14ac:dyDescent="0.25">
      <c r="A39" s="39">
        <v>34</v>
      </c>
      <c r="B39" s="67" t="s">
        <v>348</v>
      </c>
      <c r="C39" s="42"/>
    </row>
    <row r="40" spans="1:3" s="60" customFormat="1" ht="27.75" customHeight="1" x14ac:dyDescent="0.25">
      <c r="A40" s="39">
        <v>35</v>
      </c>
      <c r="B40" s="67" t="s">
        <v>349</v>
      </c>
      <c r="C40" s="42">
        <v>1290873</v>
      </c>
    </row>
    <row r="41" spans="1:3" s="60" customFormat="1" ht="26.25" customHeight="1" x14ac:dyDescent="0.25">
      <c r="A41" s="39">
        <v>36</v>
      </c>
      <c r="B41" s="67" t="s">
        <v>350</v>
      </c>
      <c r="C41" s="42"/>
    </row>
    <row r="42" spans="1:3" s="60" customFormat="1" ht="25.5" customHeight="1" x14ac:dyDescent="0.25">
      <c r="A42" s="39">
        <v>37</v>
      </c>
      <c r="B42" s="67" t="s">
        <v>351</v>
      </c>
      <c r="C42" s="42"/>
    </row>
    <row r="43" spans="1:3" s="60" customFormat="1" ht="29.25" customHeight="1" x14ac:dyDescent="0.25">
      <c r="A43" s="39">
        <v>38</v>
      </c>
      <c r="B43" s="67" t="s">
        <v>352</v>
      </c>
      <c r="C43" s="42"/>
    </row>
    <row r="44" spans="1:3" s="60" customFormat="1" ht="28.5" customHeight="1" x14ac:dyDescent="0.25">
      <c r="A44" s="39">
        <v>39</v>
      </c>
      <c r="B44" s="67" t="s">
        <v>353</v>
      </c>
      <c r="C44" s="42"/>
    </row>
    <row r="45" spans="1:3" s="60" customFormat="1" ht="30" customHeight="1" x14ac:dyDescent="0.25">
      <c r="A45" s="39">
        <v>40</v>
      </c>
      <c r="B45" s="67" t="s">
        <v>354</v>
      </c>
      <c r="C45" s="42">
        <v>3448047</v>
      </c>
    </row>
    <row r="46" spans="1:3" s="60" customFormat="1" ht="27.75" customHeight="1" x14ac:dyDescent="0.25">
      <c r="A46" s="39">
        <v>41</v>
      </c>
      <c r="B46" s="67" t="s">
        <v>355</v>
      </c>
      <c r="C46" s="42">
        <v>7911000</v>
      </c>
    </row>
    <row r="47" spans="1:3" s="60" customFormat="1" ht="27.75" customHeight="1" x14ac:dyDescent="0.25">
      <c r="A47" s="39">
        <v>42</v>
      </c>
      <c r="B47" s="67" t="s">
        <v>356</v>
      </c>
      <c r="C47" s="42">
        <v>400000</v>
      </c>
    </row>
    <row r="48" spans="1:3" s="60" customFormat="1" ht="33" customHeight="1" x14ac:dyDescent="0.25">
      <c r="A48" s="39">
        <v>43</v>
      </c>
      <c r="B48" s="67" t="s">
        <v>357</v>
      </c>
      <c r="C48" s="42"/>
    </row>
    <row r="49" spans="1:3" s="60" customFormat="1" ht="30.75" customHeight="1" x14ac:dyDescent="0.25">
      <c r="A49" s="39">
        <v>44</v>
      </c>
      <c r="B49" s="67" t="s">
        <v>358</v>
      </c>
      <c r="C49" s="42"/>
    </row>
    <row r="50" spans="1:3" s="60" customFormat="1" ht="30.75" customHeight="1" x14ac:dyDescent="0.25">
      <c r="A50" s="39">
        <v>45</v>
      </c>
      <c r="B50" s="67" t="s">
        <v>359</v>
      </c>
      <c r="C50" s="42">
        <v>4958656</v>
      </c>
    </row>
    <row r="51" spans="1:3" s="60" customFormat="1" ht="30.75" customHeight="1" x14ac:dyDescent="0.25">
      <c r="A51" s="39">
        <v>46</v>
      </c>
      <c r="B51" s="67" t="s">
        <v>360</v>
      </c>
      <c r="C51" s="42"/>
    </row>
    <row r="52" spans="1:3" s="60" customFormat="1" ht="28.5" customHeight="1" x14ac:dyDescent="0.25">
      <c r="A52" s="39">
        <v>47</v>
      </c>
      <c r="B52" s="67" t="s">
        <v>361</v>
      </c>
      <c r="C52" s="42"/>
    </row>
    <row r="53" spans="1:3" s="60" customFormat="1" ht="26.25" customHeight="1" x14ac:dyDescent="0.25">
      <c r="A53" s="39">
        <v>48</v>
      </c>
      <c r="B53" s="67" t="s">
        <v>362</v>
      </c>
      <c r="C53" s="42">
        <v>50531</v>
      </c>
    </row>
    <row r="54" spans="1:3" s="60" customFormat="1" ht="30.75" customHeight="1" x14ac:dyDescent="0.25">
      <c r="A54" s="39">
        <v>49</v>
      </c>
      <c r="B54" s="67" t="s">
        <v>363</v>
      </c>
      <c r="C54" s="42"/>
    </row>
    <row r="55" spans="1:3" s="60" customFormat="1" ht="30.75" customHeight="1" x14ac:dyDescent="0.25">
      <c r="A55" s="39">
        <v>50</v>
      </c>
      <c r="B55" s="67" t="s">
        <v>364</v>
      </c>
      <c r="C55" s="42">
        <v>3100000</v>
      </c>
    </row>
    <row r="56" spans="1:3" s="60" customFormat="1" ht="30.75" customHeight="1" x14ac:dyDescent="0.25">
      <c r="A56" s="39">
        <v>51</v>
      </c>
      <c r="B56" s="67" t="s">
        <v>365</v>
      </c>
      <c r="C56" s="42"/>
    </row>
    <row r="57" spans="1:3" s="60" customFormat="1" ht="30.75" customHeight="1" x14ac:dyDescent="0.25">
      <c r="A57" s="39">
        <v>52</v>
      </c>
      <c r="B57" s="67" t="s">
        <v>366</v>
      </c>
      <c r="C57" s="42"/>
    </row>
    <row r="58" spans="1:3" s="60" customFormat="1" ht="30.75" customHeight="1" x14ac:dyDescent="0.25">
      <c r="A58" s="39">
        <v>53</v>
      </c>
      <c r="B58" s="67" t="s">
        <v>367</v>
      </c>
      <c r="C58" s="42"/>
    </row>
    <row r="59" spans="1:3" s="60" customFormat="1" ht="30.75" customHeight="1" x14ac:dyDescent="0.25">
      <c r="A59" s="39">
        <v>54</v>
      </c>
      <c r="B59" s="67" t="s">
        <v>368</v>
      </c>
      <c r="C59" s="42"/>
    </row>
    <row r="60" spans="1:3" s="68" customFormat="1" ht="30.75" customHeight="1" x14ac:dyDescent="0.25">
      <c r="A60" s="39">
        <v>55</v>
      </c>
      <c r="B60" s="67" t="s">
        <v>369</v>
      </c>
      <c r="C60" s="42">
        <v>50976710</v>
      </c>
    </row>
    <row r="61" spans="1:3" s="60" customFormat="1" ht="30.75" customHeight="1" x14ac:dyDescent="0.25">
      <c r="A61" s="39">
        <v>56</v>
      </c>
      <c r="B61" s="67" t="s">
        <v>370</v>
      </c>
      <c r="C61" s="42"/>
    </row>
    <row r="62" spans="1:3" s="60" customFormat="1" ht="30.75" customHeight="1" x14ac:dyDescent="0.25">
      <c r="A62" s="39">
        <v>57</v>
      </c>
      <c r="B62" s="67" t="s">
        <v>371</v>
      </c>
      <c r="C62" s="42">
        <v>100000</v>
      </c>
    </row>
    <row r="63" spans="1:3" s="60" customFormat="1" ht="30.75" customHeight="1" x14ac:dyDescent="0.25">
      <c r="A63" s="39">
        <v>58</v>
      </c>
      <c r="B63" s="67" t="s">
        <v>372</v>
      </c>
      <c r="C63" s="42">
        <v>6915428</v>
      </c>
    </row>
    <row r="64" spans="1:3" s="60" customFormat="1" ht="30.75" customHeight="1" x14ac:dyDescent="0.25">
      <c r="A64" s="39">
        <v>59</v>
      </c>
      <c r="B64" s="67" t="s">
        <v>373</v>
      </c>
      <c r="C64" s="42">
        <v>2263572</v>
      </c>
    </row>
    <row r="65" spans="1:3" s="60" customFormat="1" ht="30.75" customHeight="1" x14ac:dyDescent="0.25">
      <c r="A65" s="39">
        <v>60</v>
      </c>
      <c r="B65" s="67" t="s">
        <v>374</v>
      </c>
      <c r="C65" s="42"/>
    </row>
    <row r="66" spans="1:3" s="60" customFormat="1" ht="30.75" customHeight="1" x14ac:dyDescent="0.25">
      <c r="A66" s="39">
        <v>61</v>
      </c>
      <c r="B66" s="67" t="s">
        <v>375</v>
      </c>
      <c r="C66" s="42"/>
    </row>
    <row r="67" spans="1:3" s="60" customFormat="1" ht="30.75" customHeight="1" x14ac:dyDescent="0.25">
      <c r="A67" s="39">
        <v>62</v>
      </c>
      <c r="B67" s="67" t="s">
        <v>376</v>
      </c>
      <c r="C67" s="42"/>
    </row>
    <row r="68" spans="1:3" s="60" customFormat="1" ht="30.75" customHeight="1" x14ac:dyDescent="0.25">
      <c r="A68" s="39">
        <v>63</v>
      </c>
      <c r="B68" s="67" t="s">
        <v>377</v>
      </c>
      <c r="C68" s="42">
        <v>192440</v>
      </c>
    </row>
    <row r="69" spans="1:3" s="60" customFormat="1" ht="30.75" customHeight="1" x14ac:dyDescent="0.25">
      <c r="A69" s="39">
        <v>64</v>
      </c>
      <c r="B69" s="67" t="s">
        <v>378</v>
      </c>
      <c r="C69" s="42">
        <v>864900</v>
      </c>
    </row>
    <row r="70" spans="1:3" s="60" customFormat="1" ht="30.75" customHeight="1" x14ac:dyDescent="0.25">
      <c r="A70" s="39">
        <v>65</v>
      </c>
      <c r="B70" s="67" t="s">
        <v>379</v>
      </c>
      <c r="C70" s="42">
        <v>42613000</v>
      </c>
    </row>
    <row r="71" spans="1:3" s="60" customFormat="1" ht="30.75" customHeight="1" x14ac:dyDescent="0.25">
      <c r="A71" s="39">
        <v>66</v>
      </c>
      <c r="B71" s="67" t="s">
        <v>380</v>
      </c>
      <c r="C71" s="42">
        <v>14119793</v>
      </c>
    </row>
    <row r="72" spans="1:3" s="60" customFormat="1" ht="30.75" customHeight="1" x14ac:dyDescent="0.25">
      <c r="A72" s="39">
        <v>67</v>
      </c>
      <c r="B72" s="67" t="s">
        <v>381</v>
      </c>
      <c r="C72" s="42"/>
    </row>
    <row r="73" spans="1:3" s="60" customFormat="1" ht="36" customHeight="1" x14ac:dyDescent="0.25">
      <c r="A73" s="39">
        <v>68</v>
      </c>
      <c r="B73" s="67" t="s">
        <v>382</v>
      </c>
      <c r="C73" s="42"/>
    </row>
    <row r="74" spans="1:3" s="60" customFormat="1" ht="30.75" customHeight="1" x14ac:dyDescent="0.25">
      <c r="A74" s="39">
        <v>69</v>
      </c>
      <c r="B74" s="67" t="s">
        <v>383</v>
      </c>
      <c r="C74" s="42"/>
    </row>
    <row r="75" spans="1:3" s="60" customFormat="1" ht="39.75" customHeight="1" x14ac:dyDescent="0.25">
      <c r="A75" s="39">
        <v>70</v>
      </c>
      <c r="B75" s="67" t="s">
        <v>384</v>
      </c>
      <c r="C75" s="42">
        <v>1094513</v>
      </c>
    </row>
    <row r="76" spans="1:3" s="60" customFormat="1" ht="30.75" customHeight="1" x14ac:dyDescent="0.25">
      <c r="A76" s="39">
        <v>71</v>
      </c>
      <c r="B76" s="67" t="s">
        <v>385</v>
      </c>
      <c r="C76" s="42">
        <v>1941715</v>
      </c>
    </row>
    <row r="77" spans="1:3" s="60" customFormat="1" ht="30.75" customHeight="1" x14ac:dyDescent="0.25">
      <c r="A77" s="39">
        <v>72</v>
      </c>
      <c r="B77" s="67" t="s">
        <v>386</v>
      </c>
      <c r="C77" s="42"/>
    </row>
    <row r="78" spans="1:3" s="60" customFormat="1" ht="30.75" customHeight="1" x14ac:dyDescent="0.25">
      <c r="A78" s="39">
        <v>73</v>
      </c>
      <c r="B78" s="67" t="s">
        <v>387</v>
      </c>
      <c r="C78" s="42">
        <v>2420491</v>
      </c>
    </row>
    <row r="79" spans="1:3" s="60" customFormat="1" ht="30.75" customHeight="1" x14ac:dyDescent="0.25">
      <c r="A79" s="39">
        <v>74</v>
      </c>
      <c r="B79" s="67" t="s">
        <v>388</v>
      </c>
      <c r="C79" s="42">
        <v>27886615</v>
      </c>
    </row>
    <row r="80" spans="1:3" s="60" customFormat="1" ht="30.75" customHeight="1" x14ac:dyDescent="0.25">
      <c r="A80" s="39">
        <v>75</v>
      </c>
      <c r="B80" s="67" t="s">
        <v>389</v>
      </c>
      <c r="C80" s="42"/>
    </row>
    <row r="81" spans="1:3" s="60" customFormat="1" ht="26.25" customHeight="1" x14ac:dyDescent="0.25">
      <c r="A81" s="39">
        <v>76</v>
      </c>
      <c r="B81" s="67" t="s">
        <v>390</v>
      </c>
      <c r="C81" s="42"/>
    </row>
    <row r="82" spans="1:3" s="60" customFormat="1" ht="30.75" customHeight="1" x14ac:dyDescent="0.25">
      <c r="A82" s="39">
        <v>77</v>
      </c>
      <c r="B82" s="67" t="s">
        <v>391</v>
      </c>
      <c r="C82" s="42"/>
    </row>
    <row r="83" spans="1:3" s="60" customFormat="1" ht="30.75" customHeight="1" x14ac:dyDescent="0.25">
      <c r="A83" s="39">
        <v>78</v>
      </c>
      <c r="B83" s="67" t="s">
        <v>392</v>
      </c>
      <c r="C83" s="42"/>
    </row>
    <row r="84" spans="1:3" s="60" customFormat="1" ht="30.75" customHeight="1" x14ac:dyDescent="0.25">
      <c r="A84" s="39">
        <v>79</v>
      </c>
      <c r="B84" s="67" t="s">
        <v>393</v>
      </c>
      <c r="C84" s="42"/>
    </row>
    <row r="85" spans="1:3" s="60" customFormat="1" ht="30.75" customHeight="1" x14ac:dyDescent="0.25">
      <c r="A85" s="39">
        <v>80</v>
      </c>
      <c r="B85" s="67" t="s">
        <v>394</v>
      </c>
      <c r="C85" s="42">
        <v>9735434</v>
      </c>
    </row>
    <row r="86" spans="1:3" s="60" customFormat="1" ht="30.75" customHeight="1" x14ac:dyDescent="0.25">
      <c r="A86" s="39">
        <v>81</v>
      </c>
      <c r="B86" s="67" t="s">
        <v>395</v>
      </c>
      <c r="C86" s="42"/>
    </row>
    <row r="87" spans="1:3" s="60" customFormat="1" ht="30.75" customHeight="1" x14ac:dyDescent="0.25">
      <c r="A87" s="39">
        <v>82</v>
      </c>
      <c r="B87" s="67" t="s">
        <v>396</v>
      </c>
      <c r="C87" s="42"/>
    </row>
    <row r="88" spans="1:3" s="60" customFormat="1" ht="30.75" customHeight="1" x14ac:dyDescent="0.25">
      <c r="A88" s="39">
        <v>83</v>
      </c>
      <c r="B88" s="67" t="s">
        <v>397</v>
      </c>
      <c r="C88" s="42"/>
    </row>
    <row r="89" spans="1:3" s="60" customFormat="1" ht="30.75" customHeight="1" x14ac:dyDescent="0.25">
      <c r="A89" s="39">
        <v>84</v>
      </c>
      <c r="B89" s="67" t="s">
        <v>398</v>
      </c>
      <c r="C89" s="42"/>
    </row>
    <row r="90" spans="1:3" s="60" customFormat="1" ht="30.75" customHeight="1" x14ac:dyDescent="0.25">
      <c r="A90" s="39">
        <v>85</v>
      </c>
      <c r="B90" s="67" t="s">
        <v>399</v>
      </c>
      <c r="C90" s="42"/>
    </row>
    <row r="91" spans="1:3" s="60" customFormat="1" ht="30.75" customHeight="1" x14ac:dyDescent="0.25">
      <c r="A91" s="39">
        <v>86</v>
      </c>
      <c r="B91" s="67" t="s">
        <v>400</v>
      </c>
      <c r="C91" s="42"/>
    </row>
    <row r="92" spans="1:3" s="60" customFormat="1" ht="30.75" customHeight="1" x14ac:dyDescent="0.25">
      <c r="A92" s="39">
        <v>87</v>
      </c>
      <c r="B92" s="67" t="s">
        <v>401</v>
      </c>
      <c r="C92" s="42"/>
    </row>
    <row r="93" spans="1:3" s="60" customFormat="1" ht="30.75" customHeight="1" x14ac:dyDescent="0.25">
      <c r="A93" s="39">
        <v>88</v>
      </c>
      <c r="B93" s="67" t="s">
        <v>402</v>
      </c>
      <c r="C93" s="42"/>
    </row>
    <row r="94" spans="1:3" s="60" customFormat="1" ht="30.75" customHeight="1" x14ac:dyDescent="0.25">
      <c r="A94" s="39">
        <v>89</v>
      </c>
      <c r="B94" s="67" t="s">
        <v>403</v>
      </c>
      <c r="C94" s="42"/>
    </row>
    <row r="95" spans="1:3" s="60" customFormat="1" ht="30.75" customHeight="1" x14ac:dyDescent="0.25">
      <c r="A95" s="39">
        <v>90</v>
      </c>
      <c r="B95" s="67" t="s">
        <v>404</v>
      </c>
      <c r="C95" s="42"/>
    </row>
    <row r="96" spans="1:3" s="60" customFormat="1" ht="30.75" customHeight="1" x14ac:dyDescent="0.25">
      <c r="A96" s="39">
        <v>91</v>
      </c>
      <c r="B96" s="67" t="s">
        <v>405</v>
      </c>
      <c r="C96" s="42"/>
    </row>
    <row r="97" spans="1:3" s="60" customFormat="1" ht="30.75" customHeight="1" x14ac:dyDescent="0.25">
      <c r="A97" s="39">
        <v>92</v>
      </c>
      <c r="B97" s="67" t="s">
        <v>406</v>
      </c>
      <c r="C97" s="42"/>
    </row>
    <row r="98" spans="1:3" s="60" customFormat="1" ht="30.75" customHeight="1" x14ac:dyDescent="0.25">
      <c r="A98" s="39">
        <v>93</v>
      </c>
      <c r="B98" s="67" t="s">
        <v>407</v>
      </c>
      <c r="C98" s="42"/>
    </row>
    <row r="99" spans="1:3" s="60" customFormat="1" ht="34.5" customHeight="1" x14ac:dyDescent="0.25">
      <c r="A99" s="39">
        <v>94</v>
      </c>
      <c r="B99" s="67" t="s">
        <v>408</v>
      </c>
      <c r="C99" s="42"/>
    </row>
    <row r="100" spans="1:3" s="60" customFormat="1" ht="29.25" customHeight="1" x14ac:dyDescent="0.25">
      <c r="A100" s="39">
        <v>95</v>
      </c>
      <c r="B100" s="67" t="s">
        <v>409</v>
      </c>
      <c r="C100" s="42"/>
    </row>
    <row r="101" spans="1:3" s="60" customFormat="1" ht="29.25" customHeight="1" x14ac:dyDescent="0.25">
      <c r="A101" s="39">
        <v>96</v>
      </c>
      <c r="B101" s="67" t="s">
        <v>410</v>
      </c>
      <c r="C101" s="42"/>
    </row>
    <row r="102" spans="1:3" s="60" customFormat="1" ht="29.25" customHeight="1" x14ac:dyDescent="0.25">
      <c r="A102" s="39">
        <v>97</v>
      </c>
      <c r="B102" s="67" t="s">
        <v>411</v>
      </c>
      <c r="C102" s="42"/>
    </row>
    <row r="103" spans="1:3" s="60" customFormat="1" ht="29.25" customHeight="1" x14ac:dyDescent="0.25">
      <c r="A103" s="39">
        <v>98</v>
      </c>
      <c r="B103" s="67" t="s">
        <v>412</v>
      </c>
      <c r="C103" s="42"/>
    </row>
    <row r="104" spans="1:3" s="60" customFormat="1" ht="29.25" customHeight="1" x14ac:dyDescent="0.25">
      <c r="A104" s="39">
        <v>99</v>
      </c>
      <c r="B104" s="67" t="s">
        <v>413</v>
      </c>
      <c r="C104" s="42">
        <v>489956</v>
      </c>
    </row>
    <row r="105" spans="1:3" s="60" customFormat="1" ht="29.25" customHeight="1" x14ac:dyDescent="0.25">
      <c r="A105" s="39">
        <v>100</v>
      </c>
      <c r="B105" s="67" t="s">
        <v>414</v>
      </c>
      <c r="C105" s="42"/>
    </row>
    <row r="106" spans="1:3" s="60" customFormat="1" ht="29.25" customHeight="1" x14ac:dyDescent="0.25">
      <c r="A106" s="39">
        <v>101</v>
      </c>
      <c r="B106" s="67" t="s">
        <v>415</v>
      </c>
      <c r="C106" s="42"/>
    </row>
    <row r="107" spans="1:3" s="60" customFormat="1" ht="29.25" customHeight="1" x14ac:dyDescent="0.25">
      <c r="A107" s="39">
        <v>102</v>
      </c>
      <c r="B107" s="67" t="s">
        <v>416</v>
      </c>
      <c r="C107" s="42"/>
    </row>
    <row r="108" spans="1:3" s="60" customFormat="1" ht="32.25" customHeight="1" x14ac:dyDescent="0.25">
      <c r="A108" s="39">
        <v>103</v>
      </c>
      <c r="B108" s="67" t="s">
        <v>417</v>
      </c>
      <c r="C108" s="42"/>
    </row>
    <row r="109" spans="1:3" s="60" customFormat="1" ht="28.5" customHeight="1" x14ac:dyDescent="0.25">
      <c r="A109" s="39">
        <v>104</v>
      </c>
      <c r="B109" s="67" t="s">
        <v>418</v>
      </c>
      <c r="C109" s="42"/>
    </row>
    <row r="110" spans="1:3" s="60" customFormat="1" ht="28.5" customHeight="1" x14ac:dyDescent="0.25">
      <c r="A110" s="39">
        <v>105</v>
      </c>
      <c r="B110" s="67" t="s">
        <v>419</v>
      </c>
      <c r="C110" s="42"/>
    </row>
    <row r="111" spans="1:3" s="60" customFormat="1" ht="28.5" customHeight="1" x14ac:dyDescent="0.25">
      <c r="A111" s="39">
        <v>106</v>
      </c>
      <c r="B111" s="67" t="s">
        <v>420</v>
      </c>
      <c r="C111" s="42"/>
    </row>
    <row r="112" spans="1:3" s="60" customFormat="1" ht="28.5" customHeight="1" x14ac:dyDescent="0.25">
      <c r="A112" s="39">
        <v>107</v>
      </c>
      <c r="B112" s="67" t="s">
        <v>421</v>
      </c>
      <c r="C112" s="42"/>
    </row>
    <row r="113" spans="1:3" s="60" customFormat="1" ht="28.5" customHeight="1" x14ac:dyDescent="0.25">
      <c r="A113" s="39">
        <v>108</v>
      </c>
      <c r="B113" s="67" t="s">
        <v>422</v>
      </c>
      <c r="C113" s="42"/>
    </row>
    <row r="114" spans="1:3" s="60" customFormat="1" ht="28.5" customHeight="1" x14ac:dyDescent="0.25">
      <c r="A114" s="39">
        <v>109</v>
      </c>
      <c r="B114" s="67" t="s">
        <v>423</v>
      </c>
      <c r="C114" s="42"/>
    </row>
    <row r="115" spans="1:3" s="60" customFormat="1" ht="28.5" customHeight="1" x14ac:dyDescent="0.25">
      <c r="A115" s="39">
        <v>110</v>
      </c>
      <c r="B115" s="67" t="s">
        <v>424</v>
      </c>
      <c r="C115" s="42"/>
    </row>
    <row r="116" spans="1:3" s="60" customFormat="1" ht="28.5" customHeight="1" x14ac:dyDescent="0.25">
      <c r="A116" s="39">
        <v>111</v>
      </c>
      <c r="B116" s="67" t="s">
        <v>425</v>
      </c>
      <c r="C116" s="42">
        <v>250000</v>
      </c>
    </row>
    <row r="117" spans="1:3" s="60" customFormat="1" ht="28.5" customHeight="1" x14ac:dyDescent="0.25">
      <c r="A117" s="39">
        <v>112</v>
      </c>
      <c r="B117" s="67" t="s">
        <v>426</v>
      </c>
      <c r="C117" s="42">
        <v>615677</v>
      </c>
    </row>
    <row r="118" spans="1:3" s="60" customFormat="1" ht="28.5" customHeight="1" x14ac:dyDescent="0.25">
      <c r="A118" s="39">
        <v>113</v>
      </c>
      <c r="B118" s="67" t="s">
        <v>427</v>
      </c>
      <c r="C118" s="42"/>
    </row>
    <row r="119" spans="1:3" s="60" customFormat="1" ht="28.5" customHeight="1" x14ac:dyDescent="0.25">
      <c r="A119" s="39">
        <v>114</v>
      </c>
      <c r="B119" s="67" t="s">
        <v>428</v>
      </c>
      <c r="C119" s="42">
        <v>741808</v>
      </c>
    </row>
    <row r="120" spans="1:3" s="60" customFormat="1" ht="28.5" customHeight="1" x14ac:dyDescent="0.25">
      <c r="A120" s="39">
        <v>115</v>
      </c>
      <c r="B120" s="67" t="s">
        <v>429</v>
      </c>
      <c r="C120" s="42">
        <v>5076702</v>
      </c>
    </row>
    <row r="121" spans="1:3" s="60" customFormat="1" ht="28.5" customHeight="1" x14ac:dyDescent="0.25">
      <c r="A121" s="39">
        <v>116</v>
      </c>
      <c r="B121" s="67" t="s">
        <v>430</v>
      </c>
      <c r="C121" s="42">
        <v>242232</v>
      </c>
    </row>
    <row r="122" spans="1:3" s="60" customFormat="1" ht="28.5" customHeight="1" x14ac:dyDescent="0.25">
      <c r="A122" s="39">
        <v>117</v>
      </c>
      <c r="B122" s="67" t="s">
        <v>431</v>
      </c>
      <c r="C122" s="42"/>
    </row>
    <row r="123" spans="1:3" s="60" customFormat="1" ht="28.5" customHeight="1" x14ac:dyDescent="0.25">
      <c r="A123" s="39">
        <v>118</v>
      </c>
      <c r="B123" s="67" t="s">
        <v>432</v>
      </c>
      <c r="C123" s="42">
        <v>735565</v>
      </c>
    </row>
    <row r="124" spans="1:3" s="60" customFormat="1" ht="28.5" customHeight="1" x14ac:dyDescent="0.25">
      <c r="A124" s="39">
        <v>119</v>
      </c>
      <c r="B124" s="67" t="s">
        <v>433</v>
      </c>
      <c r="C124" s="42"/>
    </row>
    <row r="125" spans="1:3" s="60" customFormat="1" ht="28.5" customHeight="1" x14ac:dyDescent="0.25">
      <c r="A125" s="39">
        <v>120</v>
      </c>
      <c r="B125" s="67" t="s">
        <v>434</v>
      </c>
      <c r="C125" s="42"/>
    </row>
    <row r="126" spans="1:3" s="60" customFormat="1" ht="28.5" customHeight="1" x14ac:dyDescent="0.25">
      <c r="A126" s="39">
        <v>121</v>
      </c>
      <c r="B126" s="67" t="s">
        <v>435</v>
      </c>
      <c r="C126" s="42"/>
    </row>
    <row r="127" spans="1:3" s="60" customFormat="1" ht="28.5" customHeight="1" x14ac:dyDescent="0.25">
      <c r="A127" s="39">
        <v>122</v>
      </c>
      <c r="B127" s="67" t="s">
        <v>436</v>
      </c>
      <c r="C127" s="42"/>
    </row>
    <row r="128" spans="1:3" s="60" customFormat="1" ht="28.5" customHeight="1" x14ac:dyDescent="0.25">
      <c r="A128" s="39">
        <v>123</v>
      </c>
      <c r="B128" s="67" t="s">
        <v>437</v>
      </c>
      <c r="C128" s="42"/>
    </row>
    <row r="129" spans="1:3" s="60" customFormat="1" ht="39.75" customHeight="1" x14ac:dyDescent="0.25">
      <c r="A129" s="39">
        <v>124</v>
      </c>
      <c r="B129" s="67" t="s">
        <v>438</v>
      </c>
      <c r="C129" s="42"/>
    </row>
    <row r="130" spans="1:3" s="60" customFormat="1" ht="24" customHeight="1" x14ac:dyDescent="0.25">
      <c r="A130" s="39">
        <v>125</v>
      </c>
      <c r="B130" s="67" t="s">
        <v>439</v>
      </c>
      <c r="C130" s="42"/>
    </row>
    <row r="131" spans="1:3" s="60" customFormat="1" ht="24" customHeight="1" x14ac:dyDescent="0.25">
      <c r="A131" s="39">
        <v>126</v>
      </c>
      <c r="B131" s="67" t="s">
        <v>440</v>
      </c>
      <c r="C131" s="42"/>
    </row>
    <row r="132" spans="1:3" s="60" customFormat="1" ht="33" customHeight="1" x14ac:dyDescent="0.25">
      <c r="A132" s="39">
        <v>127</v>
      </c>
      <c r="B132" s="67" t="s">
        <v>441</v>
      </c>
      <c r="C132" s="42"/>
    </row>
    <row r="133" spans="1:3" s="60" customFormat="1" ht="24" customHeight="1" x14ac:dyDescent="0.25">
      <c r="A133" s="39">
        <v>128</v>
      </c>
      <c r="B133" s="67" t="s">
        <v>442</v>
      </c>
      <c r="C133" s="42">
        <v>1714945</v>
      </c>
    </row>
    <row r="134" spans="1:3" s="60" customFormat="1" ht="24" customHeight="1" x14ac:dyDescent="0.25">
      <c r="A134" s="39">
        <v>129</v>
      </c>
      <c r="B134" s="69" t="s">
        <v>443</v>
      </c>
      <c r="C134" s="42">
        <v>30434829</v>
      </c>
    </row>
    <row r="135" spans="1:3" s="60" customFormat="1" ht="24" customHeight="1" x14ac:dyDescent="0.25">
      <c r="A135" s="39">
        <v>130</v>
      </c>
      <c r="B135" s="69" t="s">
        <v>596</v>
      </c>
      <c r="C135" s="42">
        <v>308000</v>
      </c>
    </row>
    <row r="136" spans="1:3" s="60" customFormat="1" ht="24" customHeight="1" x14ac:dyDescent="0.25">
      <c r="A136" s="39">
        <v>131</v>
      </c>
      <c r="B136" s="67" t="s">
        <v>444</v>
      </c>
      <c r="C136" s="42">
        <v>5310146</v>
      </c>
    </row>
    <row r="137" spans="1:3" s="60" customFormat="1" ht="24" customHeight="1" x14ac:dyDescent="0.25">
      <c r="A137" s="39">
        <v>132</v>
      </c>
      <c r="B137" s="67" t="s">
        <v>444</v>
      </c>
      <c r="C137" s="42">
        <v>1376047</v>
      </c>
    </row>
    <row r="138" spans="1:3" s="60" customFormat="1" ht="24" customHeight="1" x14ac:dyDescent="0.25">
      <c r="A138" s="39">
        <v>133</v>
      </c>
      <c r="B138" s="67" t="s">
        <v>444</v>
      </c>
      <c r="C138" s="42">
        <v>344246</v>
      </c>
    </row>
    <row r="139" spans="1:3" s="60" customFormat="1" ht="24" customHeight="1" x14ac:dyDescent="0.25">
      <c r="A139" s="39">
        <v>134</v>
      </c>
      <c r="B139" s="67" t="s">
        <v>445</v>
      </c>
      <c r="C139" s="42">
        <v>8323353</v>
      </c>
    </row>
    <row r="140" spans="1:3" s="60" customFormat="1" ht="24" customHeight="1" x14ac:dyDescent="0.25">
      <c r="A140" s="39">
        <v>135</v>
      </c>
      <c r="B140" s="67" t="s">
        <v>446</v>
      </c>
      <c r="C140" s="42">
        <v>726971</v>
      </c>
    </row>
    <row r="141" spans="1:3" s="60" customFormat="1" ht="24" customHeight="1" x14ac:dyDescent="0.25">
      <c r="A141" s="39">
        <v>136</v>
      </c>
      <c r="B141" s="67" t="s">
        <v>446</v>
      </c>
      <c r="C141" s="42">
        <v>628399</v>
      </c>
    </row>
    <row r="142" spans="1:3" s="60" customFormat="1" ht="24" customHeight="1" x14ac:dyDescent="0.25">
      <c r="A142" s="39">
        <v>137</v>
      </c>
      <c r="B142" s="67" t="s">
        <v>447</v>
      </c>
      <c r="C142" s="42"/>
    </row>
    <row r="143" spans="1:3" s="60" customFormat="1" ht="24" customHeight="1" x14ac:dyDescent="0.25">
      <c r="A143" s="39">
        <v>138</v>
      </c>
      <c r="B143" s="67" t="s">
        <v>448</v>
      </c>
      <c r="C143" s="42"/>
    </row>
    <row r="144" spans="1:3" s="60" customFormat="1" ht="24" customHeight="1" x14ac:dyDescent="0.25">
      <c r="A144" s="39">
        <v>139</v>
      </c>
      <c r="B144" s="67" t="s">
        <v>449</v>
      </c>
      <c r="C144" s="42">
        <v>3712609</v>
      </c>
    </row>
    <row r="145" spans="1:3" s="60" customFormat="1" ht="24" customHeight="1" x14ac:dyDescent="0.25">
      <c r="A145" s="39">
        <v>140</v>
      </c>
      <c r="B145" s="67" t="s">
        <v>450</v>
      </c>
      <c r="C145" s="42"/>
    </row>
    <row r="146" spans="1:3" s="60" customFormat="1" ht="24" customHeight="1" x14ac:dyDescent="0.25">
      <c r="A146" s="39">
        <v>141</v>
      </c>
      <c r="B146" s="67" t="s">
        <v>451</v>
      </c>
      <c r="C146" s="42"/>
    </row>
    <row r="147" spans="1:3" s="60" customFormat="1" ht="24" customHeight="1" x14ac:dyDescent="0.25">
      <c r="A147" s="39">
        <v>142</v>
      </c>
      <c r="B147" s="67" t="s">
        <v>452</v>
      </c>
      <c r="C147" s="42">
        <v>820841</v>
      </c>
    </row>
    <row r="148" spans="1:3" s="60" customFormat="1" ht="24" customHeight="1" x14ac:dyDescent="0.25">
      <c r="A148" s="39">
        <v>143</v>
      </c>
      <c r="B148" s="67" t="s">
        <v>452</v>
      </c>
      <c r="C148" s="42">
        <v>551832</v>
      </c>
    </row>
    <row r="149" spans="1:3" s="60" customFormat="1" ht="24" customHeight="1" x14ac:dyDescent="0.25">
      <c r="A149" s="39">
        <v>144</v>
      </c>
      <c r="B149" s="67" t="s">
        <v>453</v>
      </c>
      <c r="C149" s="42"/>
    </row>
    <row r="150" spans="1:3" s="60" customFormat="1" ht="24" customHeight="1" x14ac:dyDescent="0.25">
      <c r="A150" s="39">
        <v>145</v>
      </c>
      <c r="B150" s="67" t="s">
        <v>454</v>
      </c>
      <c r="C150" s="42"/>
    </row>
    <row r="151" spans="1:3" s="60" customFormat="1" ht="24" customHeight="1" x14ac:dyDescent="0.25">
      <c r="A151" s="39">
        <v>146</v>
      </c>
      <c r="B151" s="67" t="s">
        <v>455</v>
      </c>
      <c r="C151" s="42"/>
    </row>
    <row r="152" spans="1:3" s="60" customFormat="1" ht="24" customHeight="1" x14ac:dyDescent="0.25">
      <c r="A152" s="39">
        <v>147</v>
      </c>
      <c r="B152" s="67" t="s">
        <v>456</v>
      </c>
      <c r="C152" s="42">
        <v>7512325</v>
      </c>
    </row>
    <row r="153" spans="1:3" s="60" customFormat="1" ht="24" customHeight="1" x14ac:dyDescent="0.25">
      <c r="A153" s="39">
        <v>148</v>
      </c>
      <c r="B153" s="67" t="s">
        <v>457</v>
      </c>
      <c r="C153" s="42">
        <v>1192704</v>
      </c>
    </row>
    <row r="154" spans="1:3" s="60" customFormat="1" ht="24" customHeight="1" x14ac:dyDescent="0.25">
      <c r="A154" s="39">
        <v>149</v>
      </c>
      <c r="B154" s="67" t="s">
        <v>458</v>
      </c>
      <c r="C154" s="42">
        <v>180000000</v>
      </c>
    </row>
    <row r="155" spans="1:3" s="60" customFormat="1" ht="24" customHeight="1" x14ac:dyDescent="0.25">
      <c r="A155" s="39">
        <v>150</v>
      </c>
      <c r="B155" s="67" t="s">
        <v>459</v>
      </c>
      <c r="C155" s="42">
        <v>267561</v>
      </c>
    </row>
    <row r="156" spans="1:3" s="60" customFormat="1" ht="20.25" customHeight="1" x14ac:dyDescent="0.25">
      <c r="A156" s="39"/>
      <c r="B156" s="70" t="s">
        <v>39</v>
      </c>
      <c r="C156" s="71">
        <f>SUM(C6:C155)</f>
        <v>677696273</v>
      </c>
    </row>
    <row r="158" spans="1:3" ht="72.75" customHeight="1" x14ac:dyDescent="0.3">
      <c r="A158" s="199" t="s">
        <v>597</v>
      </c>
      <c r="B158" s="199"/>
      <c r="C158" s="199"/>
    </row>
  </sheetData>
  <mergeCells count="4">
    <mergeCell ref="A158:C158"/>
    <mergeCell ref="A3:A5"/>
    <mergeCell ref="B3:B5"/>
    <mergeCell ref="A2:C2"/>
  </mergeCells>
  <pageMargins left="0.56000000000000005" right="0.17" top="0.18" bottom="0.26" header="0.17" footer="0.17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workbookViewId="0">
      <selection activeCell="G30" sqref="G30"/>
    </sheetView>
  </sheetViews>
  <sheetFormatPr defaultRowHeight="15" x14ac:dyDescent="0.25"/>
  <cols>
    <col min="1" max="1" width="5.140625" customWidth="1"/>
    <col min="2" max="2" width="25.85546875" customWidth="1"/>
    <col min="3" max="3" width="14.28515625" customWidth="1"/>
    <col min="4" max="4" width="9.42578125" customWidth="1"/>
    <col min="5" max="5" width="13.7109375" customWidth="1"/>
    <col min="6" max="6" width="12.5703125" customWidth="1"/>
    <col min="7" max="7" width="13.7109375" customWidth="1"/>
  </cols>
  <sheetData>
    <row r="1" spans="1:7" ht="54.75" customHeight="1" x14ac:dyDescent="0.25">
      <c r="A1" s="72"/>
      <c r="B1" s="72"/>
      <c r="C1" s="72"/>
      <c r="D1" s="72"/>
      <c r="E1" s="115" t="s">
        <v>598</v>
      </c>
      <c r="F1" s="115"/>
      <c r="G1" s="115"/>
    </row>
    <row r="2" spans="1:7" ht="66" customHeight="1" x14ac:dyDescent="0.25">
      <c r="A2" s="116" t="s">
        <v>607</v>
      </c>
      <c r="B2" s="117"/>
      <c r="C2" s="117"/>
      <c r="D2" s="117"/>
      <c r="E2" s="117"/>
      <c r="F2" s="117"/>
      <c r="G2" s="117"/>
    </row>
    <row r="3" spans="1:7" s="202" customFormat="1" ht="35.25" customHeight="1" x14ac:dyDescent="0.2">
      <c r="A3" s="201" t="s">
        <v>460</v>
      </c>
      <c r="B3" s="201"/>
      <c r="C3" s="201"/>
      <c r="D3" s="201"/>
      <c r="E3" s="201"/>
      <c r="F3" s="201"/>
      <c r="G3" s="201"/>
    </row>
    <row r="4" spans="1:7" s="202" customFormat="1" ht="44.25" customHeight="1" x14ac:dyDescent="0.2">
      <c r="A4" s="73" t="s">
        <v>461</v>
      </c>
      <c r="B4" s="74" t="s">
        <v>462</v>
      </c>
      <c r="C4" s="74" t="s">
        <v>463</v>
      </c>
      <c r="D4" s="73" t="s">
        <v>464</v>
      </c>
      <c r="E4" s="73" t="s">
        <v>465</v>
      </c>
      <c r="F4" s="74" t="s">
        <v>466</v>
      </c>
      <c r="G4" s="74" t="s">
        <v>467</v>
      </c>
    </row>
    <row r="5" spans="1:7" s="204" customFormat="1" ht="12.75" x14ac:dyDescent="0.2">
      <c r="A5" s="96">
        <v>1</v>
      </c>
      <c r="B5" s="96">
        <v>2</v>
      </c>
      <c r="C5" s="98">
        <v>3</v>
      </c>
      <c r="D5" s="96">
        <v>4</v>
      </c>
      <c r="E5" s="203">
        <v>5</v>
      </c>
      <c r="F5" s="98">
        <v>6</v>
      </c>
      <c r="G5" s="98">
        <v>7</v>
      </c>
    </row>
    <row r="6" spans="1:7" s="204" customFormat="1" ht="12.75" x14ac:dyDescent="0.2">
      <c r="A6" s="77">
        <v>1</v>
      </c>
      <c r="B6" s="75" t="s">
        <v>468</v>
      </c>
      <c r="C6" s="76">
        <v>1997</v>
      </c>
      <c r="D6" s="77" t="s">
        <v>469</v>
      </c>
      <c r="E6" s="78">
        <v>2</v>
      </c>
      <c r="F6" s="76">
        <v>18000</v>
      </c>
      <c r="G6" s="76">
        <v>18000</v>
      </c>
    </row>
    <row r="7" spans="1:7" s="204" customFormat="1" ht="12.75" x14ac:dyDescent="0.2">
      <c r="A7" s="77">
        <v>2</v>
      </c>
      <c r="B7" s="75" t="s">
        <v>470</v>
      </c>
      <c r="C7" s="76">
        <v>1997</v>
      </c>
      <c r="D7" s="77" t="s">
        <v>469</v>
      </c>
      <c r="E7" s="78">
        <v>2</v>
      </c>
      <c r="F7" s="76">
        <v>8000</v>
      </c>
      <c r="G7" s="76">
        <v>8000</v>
      </c>
    </row>
    <row r="8" spans="1:7" s="204" customFormat="1" ht="12.75" x14ac:dyDescent="0.2">
      <c r="A8" s="77">
        <v>3</v>
      </c>
      <c r="B8" s="79" t="s">
        <v>471</v>
      </c>
      <c r="C8" s="76"/>
      <c r="D8" s="77" t="s">
        <v>469</v>
      </c>
      <c r="E8" s="80">
        <v>1</v>
      </c>
      <c r="F8" s="80">
        <v>64714</v>
      </c>
      <c r="G8" s="76">
        <v>64714</v>
      </c>
    </row>
    <row r="9" spans="1:7" s="204" customFormat="1" ht="12.75" x14ac:dyDescent="0.2">
      <c r="A9" s="77">
        <v>4</v>
      </c>
      <c r="B9" s="79" t="s">
        <v>471</v>
      </c>
      <c r="C9" s="76"/>
      <c r="D9" s="77" t="s">
        <v>469</v>
      </c>
      <c r="E9" s="80">
        <v>1</v>
      </c>
      <c r="F9" s="80">
        <v>46700</v>
      </c>
      <c r="G9" s="76">
        <v>46700</v>
      </c>
    </row>
    <row r="10" spans="1:7" s="204" customFormat="1" ht="12.75" x14ac:dyDescent="0.2">
      <c r="A10" s="77">
        <v>5</v>
      </c>
      <c r="B10" s="81" t="s">
        <v>472</v>
      </c>
      <c r="C10" s="76"/>
      <c r="D10" s="77" t="s">
        <v>469</v>
      </c>
      <c r="E10" s="80">
        <v>1</v>
      </c>
      <c r="F10" s="80">
        <v>70000</v>
      </c>
      <c r="G10" s="76">
        <v>70000</v>
      </c>
    </row>
    <row r="11" spans="1:7" s="204" customFormat="1" ht="12.75" x14ac:dyDescent="0.2">
      <c r="A11" s="77">
        <v>6</v>
      </c>
      <c r="B11" s="81" t="s">
        <v>473</v>
      </c>
      <c r="C11" s="76"/>
      <c r="D11" s="77" t="s">
        <v>469</v>
      </c>
      <c r="E11" s="78">
        <v>4</v>
      </c>
      <c r="F11" s="80">
        <v>1500</v>
      </c>
      <c r="G11" s="76">
        <v>1500</v>
      </c>
    </row>
    <row r="12" spans="1:7" s="204" customFormat="1" ht="12.75" x14ac:dyDescent="0.2">
      <c r="A12" s="77">
        <v>7</v>
      </c>
      <c r="B12" s="81" t="s">
        <v>473</v>
      </c>
      <c r="C12" s="76"/>
      <c r="D12" s="77" t="s">
        <v>469</v>
      </c>
      <c r="E12" s="78">
        <v>11</v>
      </c>
      <c r="F12" s="80">
        <v>7100</v>
      </c>
      <c r="G12" s="76">
        <v>7100</v>
      </c>
    </row>
    <row r="13" spans="1:7" s="204" customFormat="1" ht="12.75" x14ac:dyDescent="0.2">
      <c r="A13" s="77">
        <v>8</v>
      </c>
      <c r="B13" s="79" t="s">
        <v>474</v>
      </c>
      <c r="C13" s="76">
        <v>2014</v>
      </c>
      <c r="D13" s="77" t="s">
        <v>469</v>
      </c>
      <c r="E13" s="80">
        <v>10</v>
      </c>
      <c r="F13" s="82">
        <v>10857</v>
      </c>
      <c r="G13" s="76">
        <v>10857</v>
      </c>
    </row>
    <row r="14" spans="1:7" s="204" customFormat="1" ht="12.75" x14ac:dyDescent="0.2">
      <c r="A14" s="77">
        <v>9</v>
      </c>
      <c r="B14" s="79" t="s">
        <v>474</v>
      </c>
      <c r="C14" s="76">
        <v>2014</v>
      </c>
      <c r="D14" s="77" t="s">
        <v>469</v>
      </c>
      <c r="E14" s="80">
        <v>1</v>
      </c>
      <c r="F14" s="82">
        <v>129714</v>
      </c>
      <c r="G14" s="76">
        <v>129714</v>
      </c>
    </row>
    <row r="15" spans="1:7" s="204" customFormat="1" ht="12.75" x14ac:dyDescent="0.2">
      <c r="A15" s="77">
        <v>10</v>
      </c>
      <c r="B15" s="79" t="s">
        <v>475</v>
      </c>
      <c r="C15" s="76"/>
      <c r="D15" s="77" t="s">
        <v>469</v>
      </c>
      <c r="E15" s="80">
        <v>1</v>
      </c>
      <c r="F15" s="82">
        <v>318060</v>
      </c>
      <c r="G15" s="76">
        <v>318060</v>
      </c>
    </row>
    <row r="16" spans="1:7" s="204" customFormat="1" ht="12.75" x14ac:dyDescent="0.2">
      <c r="A16" s="77">
        <v>11</v>
      </c>
      <c r="B16" s="79" t="s">
        <v>476</v>
      </c>
      <c r="C16" s="76"/>
      <c r="D16" s="77" t="s">
        <v>469</v>
      </c>
      <c r="E16" s="80">
        <v>12</v>
      </c>
      <c r="F16" s="82">
        <v>60000</v>
      </c>
      <c r="G16" s="76">
        <v>60000</v>
      </c>
    </row>
    <row r="17" spans="1:7" s="204" customFormat="1" ht="12.75" x14ac:dyDescent="0.2">
      <c r="A17" s="77">
        <v>12</v>
      </c>
      <c r="B17" s="79" t="s">
        <v>477</v>
      </c>
      <c r="C17" s="83"/>
      <c r="D17" s="77" t="s">
        <v>469</v>
      </c>
      <c r="E17" s="80">
        <v>1</v>
      </c>
      <c r="F17" s="82">
        <v>600000</v>
      </c>
      <c r="G17" s="76">
        <v>600000</v>
      </c>
    </row>
    <row r="18" spans="1:7" s="204" customFormat="1" ht="12.75" x14ac:dyDescent="0.2">
      <c r="A18" s="77">
        <v>13</v>
      </c>
      <c r="B18" s="79" t="s">
        <v>477</v>
      </c>
      <c r="C18" s="83"/>
      <c r="D18" s="77" t="s">
        <v>469</v>
      </c>
      <c r="E18" s="80">
        <v>1</v>
      </c>
      <c r="F18" s="82"/>
      <c r="G18" s="76"/>
    </row>
    <row r="19" spans="1:7" s="204" customFormat="1" ht="12.75" x14ac:dyDescent="0.2">
      <c r="A19" s="77">
        <v>14</v>
      </c>
      <c r="B19" s="79" t="s">
        <v>478</v>
      </c>
      <c r="C19" s="83"/>
      <c r="D19" s="77" t="s">
        <v>469</v>
      </c>
      <c r="E19" s="80">
        <v>2</v>
      </c>
      <c r="F19" s="82">
        <v>32500</v>
      </c>
      <c r="G19" s="76">
        <v>32500</v>
      </c>
    </row>
    <row r="20" spans="1:7" s="204" customFormat="1" ht="12.75" x14ac:dyDescent="0.2">
      <c r="A20" s="77">
        <v>15</v>
      </c>
      <c r="B20" s="79" t="s">
        <v>478</v>
      </c>
      <c r="C20" s="83"/>
      <c r="D20" s="77" t="s">
        <v>469</v>
      </c>
      <c r="E20" s="80">
        <v>2</v>
      </c>
      <c r="F20" s="82">
        <v>12000</v>
      </c>
      <c r="G20" s="76">
        <v>12000</v>
      </c>
    </row>
    <row r="21" spans="1:7" s="204" customFormat="1" ht="12.75" x14ac:dyDescent="0.2">
      <c r="A21" s="77">
        <v>16</v>
      </c>
      <c r="B21" s="79" t="s">
        <v>479</v>
      </c>
      <c r="C21" s="83"/>
      <c r="D21" s="77" t="s">
        <v>469</v>
      </c>
      <c r="E21" s="80">
        <v>1</v>
      </c>
      <c r="F21" s="82">
        <v>35000</v>
      </c>
      <c r="G21" s="76">
        <v>35000</v>
      </c>
    </row>
    <row r="22" spans="1:7" s="204" customFormat="1" ht="12.75" x14ac:dyDescent="0.2">
      <c r="A22" s="77">
        <v>17</v>
      </c>
      <c r="B22" s="81" t="s">
        <v>480</v>
      </c>
      <c r="C22" s="76"/>
      <c r="D22" s="77" t="s">
        <v>469</v>
      </c>
      <c r="E22" s="77"/>
      <c r="F22" s="84">
        <v>611800</v>
      </c>
      <c r="G22" s="76">
        <v>611800</v>
      </c>
    </row>
    <row r="23" spans="1:7" s="204" customFormat="1" ht="57" customHeight="1" x14ac:dyDescent="0.2">
      <c r="A23" s="77">
        <v>18</v>
      </c>
      <c r="B23" s="205" t="s">
        <v>481</v>
      </c>
      <c r="C23" s="76"/>
      <c r="D23" s="77" t="s">
        <v>469</v>
      </c>
      <c r="E23" s="77">
        <v>1</v>
      </c>
      <c r="F23" s="84">
        <v>0</v>
      </c>
      <c r="G23" s="76">
        <v>0</v>
      </c>
    </row>
    <row r="24" spans="1:7" s="45" customFormat="1" ht="12.75" x14ac:dyDescent="0.2">
      <c r="A24" s="77">
        <v>19</v>
      </c>
      <c r="B24" s="85" t="s">
        <v>482</v>
      </c>
      <c r="C24" s="86" t="s">
        <v>483</v>
      </c>
      <c r="D24" s="86"/>
      <c r="E24" s="86">
        <v>3</v>
      </c>
      <c r="F24" s="87">
        <v>30</v>
      </c>
      <c r="G24" s="76">
        <f>+F24</f>
        <v>30</v>
      </c>
    </row>
    <row r="25" spans="1:7" s="45" customFormat="1" ht="12.75" x14ac:dyDescent="0.2">
      <c r="A25" s="77">
        <v>20</v>
      </c>
      <c r="B25" s="85" t="s">
        <v>484</v>
      </c>
      <c r="C25" s="86" t="s">
        <v>483</v>
      </c>
      <c r="D25" s="86"/>
      <c r="E25" s="86">
        <v>9</v>
      </c>
      <c r="F25" s="87">
        <v>27</v>
      </c>
      <c r="G25" s="76">
        <f t="shared" ref="G25:G50" si="0">+F25</f>
        <v>27</v>
      </c>
    </row>
    <row r="26" spans="1:7" s="91" customFormat="1" ht="12.75" x14ac:dyDescent="0.2">
      <c r="A26" s="77">
        <v>21</v>
      </c>
      <c r="B26" s="88" t="s">
        <v>485</v>
      </c>
      <c r="C26" s="89" t="s">
        <v>483</v>
      </c>
      <c r="D26" s="89" t="s">
        <v>469</v>
      </c>
      <c r="E26" s="90">
        <v>4</v>
      </c>
      <c r="F26" s="90">
        <v>210</v>
      </c>
      <c r="G26" s="76">
        <f t="shared" si="0"/>
        <v>210</v>
      </c>
    </row>
    <row r="27" spans="1:7" s="93" customFormat="1" ht="12.75" x14ac:dyDescent="0.2">
      <c r="A27" s="77">
        <v>22</v>
      </c>
      <c r="B27" s="92" t="s">
        <v>486</v>
      </c>
      <c r="C27" s="80">
        <v>1997</v>
      </c>
      <c r="D27" s="80" t="s">
        <v>469</v>
      </c>
      <c r="E27" s="82">
        <v>3</v>
      </c>
      <c r="F27" s="82">
        <v>5600</v>
      </c>
      <c r="G27" s="76">
        <f t="shared" si="0"/>
        <v>5600</v>
      </c>
    </row>
    <row r="28" spans="1:7" s="93" customFormat="1" ht="12.75" x14ac:dyDescent="0.2">
      <c r="A28" s="77">
        <v>23</v>
      </c>
      <c r="B28" s="94" t="s">
        <v>487</v>
      </c>
      <c r="C28" s="224">
        <v>2012</v>
      </c>
      <c r="D28" s="224" t="s">
        <v>469</v>
      </c>
      <c r="E28" s="225">
        <v>1</v>
      </c>
      <c r="F28" s="225">
        <v>63000</v>
      </c>
      <c r="G28" s="76">
        <f t="shared" si="0"/>
        <v>63000</v>
      </c>
    </row>
    <row r="29" spans="1:7" s="91" customFormat="1" ht="12.75" x14ac:dyDescent="0.2">
      <c r="A29" s="77">
        <v>24</v>
      </c>
      <c r="B29" s="88" t="s">
        <v>488</v>
      </c>
      <c r="C29" s="89">
        <v>1997</v>
      </c>
      <c r="D29" s="89" t="s">
        <v>469</v>
      </c>
      <c r="E29" s="90">
        <v>3</v>
      </c>
      <c r="F29" s="90">
        <v>2600</v>
      </c>
      <c r="G29" s="76">
        <f t="shared" si="0"/>
        <v>2600</v>
      </c>
    </row>
    <row r="30" spans="1:7" s="91" customFormat="1" ht="12.75" x14ac:dyDescent="0.2">
      <c r="A30" s="77">
        <v>25</v>
      </c>
      <c r="B30" s="88" t="s">
        <v>489</v>
      </c>
      <c r="C30" s="89">
        <v>1997</v>
      </c>
      <c r="D30" s="89" t="s">
        <v>469</v>
      </c>
      <c r="E30" s="90">
        <v>4</v>
      </c>
      <c r="F30" s="90">
        <v>3600</v>
      </c>
      <c r="G30" s="76">
        <f t="shared" si="0"/>
        <v>3600</v>
      </c>
    </row>
    <row r="31" spans="1:7" s="91" customFormat="1" ht="12.75" x14ac:dyDescent="0.2">
      <c r="A31" s="77">
        <v>26</v>
      </c>
      <c r="B31" s="88" t="s">
        <v>490</v>
      </c>
      <c r="C31" s="89">
        <v>2006</v>
      </c>
      <c r="D31" s="89" t="s">
        <v>469</v>
      </c>
      <c r="E31" s="90">
        <v>11</v>
      </c>
      <c r="F31" s="90">
        <v>2600</v>
      </c>
      <c r="G31" s="76">
        <f t="shared" si="0"/>
        <v>2600</v>
      </c>
    </row>
    <row r="32" spans="1:7" s="91" customFormat="1" ht="12.75" x14ac:dyDescent="0.2">
      <c r="A32" s="77">
        <v>27</v>
      </c>
      <c r="B32" s="88" t="s">
        <v>491</v>
      </c>
      <c r="C32" s="89">
        <v>1997</v>
      </c>
      <c r="D32" s="89" t="s">
        <v>469</v>
      </c>
      <c r="E32" s="90">
        <v>1</v>
      </c>
      <c r="F32" s="90">
        <v>2600</v>
      </c>
      <c r="G32" s="76">
        <f t="shared" si="0"/>
        <v>2600</v>
      </c>
    </row>
    <row r="33" spans="1:7" s="91" customFormat="1" ht="12.75" x14ac:dyDescent="0.2">
      <c r="A33" s="77">
        <v>28</v>
      </c>
      <c r="B33" s="88" t="s">
        <v>492</v>
      </c>
      <c r="C33" s="89">
        <v>2012</v>
      </c>
      <c r="D33" s="89" t="s">
        <v>469</v>
      </c>
      <c r="E33" s="90">
        <v>18</v>
      </c>
      <c r="F33" s="90">
        <v>7500</v>
      </c>
      <c r="G33" s="76">
        <f t="shared" si="0"/>
        <v>7500</v>
      </c>
    </row>
    <row r="34" spans="1:7" s="91" customFormat="1" ht="12.75" x14ac:dyDescent="0.2">
      <c r="A34" s="77">
        <v>29</v>
      </c>
      <c r="B34" s="88" t="s">
        <v>493</v>
      </c>
      <c r="C34" s="89">
        <v>2011</v>
      </c>
      <c r="D34" s="89" t="s">
        <v>469</v>
      </c>
      <c r="E34" s="90">
        <v>4</v>
      </c>
      <c r="F34" s="90">
        <v>10000</v>
      </c>
      <c r="G34" s="76">
        <f t="shared" si="0"/>
        <v>10000</v>
      </c>
    </row>
    <row r="35" spans="1:7" s="91" customFormat="1" ht="12.75" x14ac:dyDescent="0.2">
      <c r="A35" s="77">
        <v>30</v>
      </c>
      <c r="B35" s="88" t="s">
        <v>494</v>
      </c>
      <c r="C35" s="89">
        <v>1997</v>
      </c>
      <c r="D35" s="89" t="s">
        <v>469</v>
      </c>
      <c r="E35" s="90">
        <v>5</v>
      </c>
      <c r="F35" s="90">
        <v>1600</v>
      </c>
      <c r="G35" s="76">
        <f t="shared" si="0"/>
        <v>1600</v>
      </c>
    </row>
    <row r="36" spans="1:7" s="91" customFormat="1" ht="12.75" x14ac:dyDescent="0.2">
      <c r="A36" s="77">
        <v>31</v>
      </c>
      <c r="B36" s="88" t="s">
        <v>495</v>
      </c>
      <c r="C36" s="89">
        <v>1997</v>
      </c>
      <c r="D36" s="89" t="s">
        <v>469</v>
      </c>
      <c r="E36" s="90">
        <v>4</v>
      </c>
      <c r="F36" s="90">
        <v>5600</v>
      </c>
      <c r="G36" s="76">
        <f t="shared" si="0"/>
        <v>5600</v>
      </c>
    </row>
    <row r="37" spans="1:7" s="91" customFormat="1" ht="12.75" x14ac:dyDescent="0.2">
      <c r="A37" s="77">
        <v>32</v>
      </c>
      <c r="B37" s="88" t="s">
        <v>496</v>
      </c>
      <c r="C37" s="89">
        <v>2004</v>
      </c>
      <c r="D37" s="89" t="s">
        <v>469</v>
      </c>
      <c r="E37" s="90">
        <v>2</v>
      </c>
      <c r="F37" s="90">
        <v>3600</v>
      </c>
      <c r="G37" s="76">
        <f t="shared" si="0"/>
        <v>3600</v>
      </c>
    </row>
    <row r="38" spans="1:7" s="91" customFormat="1" ht="12.75" x14ac:dyDescent="0.2">
      <c r="A38" s="77">
        <v>33</v>
      </c>
      <c r="B38" s="88" t="s">
        <v>497</v>
      </c>
      <c r="C38" s="89">
        <v>2004</v>
      </c>
      <c r="D38" s="89" t="s">
        <v>469</v>
      </c>
      <c r="E38" s="90">
        <v>1</v>
      </c>
      <c r="F38" s="90">
        <v>105600</v>
      </c>
      <c r="G38" s="76">
        <f t="shared" si="0"/>
        <v>105600</v>
      </c>
    </row>
    <row r="39" spans="1:7" s="91" customFormat="1" ht="12.75" x14ac:dyDescent="0.2">
      <c r="A39" s="77">
        <v>34</v>
      </c>
      <c r="B39" s="88" t="s">
        <v>498</v>
      </c>
      <c r="C39" s="89">
        <v>2004</v>
      </c>
      <c r="D39" s="89" t="s">
        <v>469</v>
      </c>
      <c r="E39" s="90">
        <v>1</v>
      </c>
      <c r="F39" s="90">
        <v>99400</v>
      </c>
      <c r="G39" s="76">
        <f t="shared" si="0"/>
        <v>99400</v>
      </c>
    </row>
    <row r="40" spans="1:7" s="91" customFormat="1" ht="12.75" x14ac:dyDescent="0.2">
      <c r="A40" s="77">
        <v>35</v>
      </c>
      <c r="B40" s="88" t="s">
        <v>499</v>
      </c>
      <c r="C40" s="89">
        <v>2004</v>
      </c>
      <c r="D40" s="89" t="s">
        <v>469</v>
      </c>
      <c r="E40" s="90">
        <v>1</v>
      </c>
      <c r="F40" s="90">
        <v>99400</v>
      </c>
      <c r="G40" s="76">
        <f t="shared" si="0"/>
        <v>99400</v>
      </c>
    </row>
    <row r="41" spans="1:7" s="91" customFormat="1" ht="12.75" x14ac:dyDescent="0.2">
      <c r="A41" s="77">
        <v>36</v>
      </c>
      <c r="B41" s="151" t="s">
        <v>500</v>
      </c>
      <c r="C41" s="80">
        <v>2004</v>
      </c>
      <c r="D41" s="80" t="s">
        <v>469</v>
      </c>
      <c r="E41" s="82">
        <v>3</v>
      </c>
      <c r="F41" s="82">
        <v>56000</v>
      </c>
      <c r="G41" s="76">
        <f t="shared" si="0"/>
        <v>56000</v>
      </c>
    </row>
    <row r="42" spans="1:7" s="91" customFormat="1" ht="12.75" x14ac:dyDescent="0.2">
      <c r="A42" s="77">
        <v>37</v>
      </c>
      <c r="B42" s="151" t="s">
        <v>501</v>
      </c>
      <c r="C42" s="80">
        <v>2001</v>
      </c>
      <c r="D42" s="80" t="s">
        <v>502</v>
      </c>
      <c r="E42" s="82">
        <v>1</v>
      </c>
      <c r="F42" s="82">
        <v>67000</v>
      </c>
      <c r="G42" s="76">
        <f t="shared" si="0"/>
        <v>67000</v>
      </c>
    </row>
    <row r="43" spans="1:7" s="91" customFormat="1" ht="12.75" x14ac:dyDescent="0.2">
      <c r="A43" s="77">
        <v>38</v>
      </c>
      <c r="B43" s="151" t="s">
        <v>503</v>
      </c>
      <c r="C43" s="80">
        <v>2004</v>
      </c>
      <c r="D43" s="80" t="s">
        <v>469</v>
      </c>
      <c r="E43" s="82">
        <v>1</v>
      </c>
      <c r="F43" s="82">
        <v>10400</v>
      </c>
      <c r="G43" s="76">
        <f t="shared" si="0"/>
        <v>10400</v>
      </c>
    </row>
    <row r="44" spans="1:7" s="91" customFormat="1" ht="12.75" x14ac:dyDescent="0.2">
      <c r="A44" s="77">
        <v>39</v>
      </c>
      <c r="B44" s="151" t="s">
        <v>504</v>
      </c>
      <c r="C44" s="80">
        <v>2008</v>
      </c>
      <c r="D44" s="80" t="s">
        <v>469</v>
      </c>
      <c r="E44" s="82">
        <v>1</v>
      </c>
      <c r="F44" s="82">
        <v>7400</v>
      </c>
      <c r="G44" s="76">
        <f t="shared" si="0"/>
        <v>7400</v>
      </c>
    </row>
    <row r="45" spans="1:7" s="91" customFormat="1" ht="12.75" x14ac:dyDescent="0.2">
      <c r="A45" s="77">
        <v>40</v>
      </c>
      <c r="B45" s="151" t="s">
        <v>504</v>
      </c>
      <c r="C45" s="80">
        <v>2008</v>
      </c>
      <c r="D45" s="80" t="s">
        <v>469</v>
      </c>
      <c r="E45" s="82">
        <v>4</v>
      </c>
      <c r="F45" s="82">
        <v>3400</v>
      </c>
      <c r="G45" s="76">
        <f t="shared" si="0"/>
        <v>3400</v>
      </c>
    </row>
    <row r="46" spans="1:7" s="91" customFormat="1" ht="25.5" x14ac:dyDescent="0.2">
      <c r="A46" s="77">
        <v>41</v>
      </c>
      <c r="B46" s="151" t="s">
        <v>505</v>
      </c>
      <c r="C46" s="80">
        <v>2008</v>
      </c>
      <c r="D46" s="80" t="s">
        <v>469</v>
      </c>
      <c r="E46" s="82">
        <v>1</v>
      </c>
      <c r="F46" s="82">
        <v>3000</v>
      </c>
      <c r="G46" s="76">
        <f t="shared" si="0"/>
        <v>3000</v>
      </c>
    </row>
    <row r="47" spans="1:7" s="91" customFormat="1" ht="30.75" customHeight="1" x14ac:dyDescent="0.2">
      <c r="A47" s="77">
        <v>42</v>
      </c>
      <c r="B47" s="207" t="s">
        <v>506</v>
      </c>
      <c r="C47" s="80">
        <v>2009</v>
      </c>
      <c r="D47" s="80" t="s">
        <v>469</v>
      </c>
      <c r="E47" s="82">
        <v>1</v>
      </c>
      <c r="F47" s="82">
        <v>1600</v>
      </c>
      <c r="G47" s="76">
        <f t="shared" si="0"/>
        <v>1600</v>
      </c>
    </row>
    <row r="48" spans="1:7" s="91" customFormat="1" ht="12.75" x14ac:dyDescent="0.2">
      <c r="A48" s="77">
        <v>43</v>
      </c>
      <c r="B48" s="151" t="s">
        <v>507</v>
      </c>
      <c r="C48" s="80">
        <v>2014</v>
      </c>
      <c r="D48" s="80" t="s">
        <v>469</v>
      </c>
      <c r="E48" s="82">
        <v>2</v>
      </c>
      <c r="F48" s="82">
        <v>146000</v>
      </c>
      <c r="G48" s="76">
        <f t="shared" si="0"/>
        <v>146000</v>
      </c>
    </row>
    <row r="49" spans="1:7" s="91" customFormat="1" ht="12.75" x14ac:dyDescent="0.2">
      <c r="A49" s="77">
        <v>44</v>
      </c>
      <c r="B49" s="151" t="s">
        <v>500</v>
      </c>
      <c r="C49" s="80">
        <v>2014</v>
      </c>
      <c r="D49" s="80" t="s">
        <v>469</v>
      </c>
      <c r="E49" s="82">
        <v>1</v>
      </c>
      <c r="F49" s="82">
        <v>94000</v>
      </c>
      <c r="G49" s="76">
        <f t="shared" si="0"/>
        <v>94000</v>
      </c>
    </row>
    <row r="50" spans="1:7" s="91" customFormat="1" ht="12.75" x14ac:dyDescent="0.2">
      <c r="A50" s="77">
        <v>45</v>
      </c>
      <c r="B50" s="151" t="s">
        <v>508</v>
      </c>
      <c r="C50" s="80">
        <v>2011</v>
      </c>
      <c r="D50" s="80" t="s">
        <v>469</v>
      </c>
      <c r="E50" s="82">
        <v>1</v>
      </c>
      <c r="F50" s="82">
        <v>60000</v>
      </c>
      <c r="G50" s="76">
        <f t="shared" si="0"/>
        <v>60000</v>
      </c>
    </row>
    <row r="51" spans="1:7" s="204" customFormat="1" ht="22.5" customHeight="1" x14ac:dyDescent="0.2">
      <c r="A51" s="208"/>
      <c r="B51" s="209" t="s">
        <v>39</v>
      </c>
      <c r="C51" s="208"/>
      <c r="D51" s="208"/>
      <c r="E51" s="210"/>
      <c r="F51" s="210">
        <f>SUM(F6:F50)</f>
        <v>2887712</v>
      </c>
      <c r="G51" s="210">
        <f>SUM(G6:G50)</f>
        <v>2887712</v>
      </c>
    </row>
    <row r="52" spans="1:7" s="204" customFormat="1" ht="33" customHeight="1" x14ac:dyDescent="0.2">
      <c r="A52" s="201" t="s">
        <v>509</v>
      </c>
      <c r="B52" s="201"/>
      <c r="C52" s="201"/>
      <c r="D52" s="201"/>
      <c r="E52" s="201"/>
      <c r="F52" s="201"/>
      <c r="G52" s="201"/>
    </row>
    <row r="53" spans="1:7" s="204" customFormat="1" ht="43.5" customHeight="1" x14ac:dyDescent="0.2">
      <c r="A53" s="73" t="s">
        <v>461</v>
      </c>
      <c r="B53" s="74" t="s">
        <v>462</v>
      </c>
      <c r="C53" s="74" t="s">
        <v>463</v>
      </c>
      <c r="D53" s="73" t="s">
        <v>464</v>
      </c>
      <c r="E53" s="73" t="s">
        <v>465</v>
      </c>
      <c r="F53" s="74" t="s">
        <v>466</v>
      </c>
      <c r="G53" s="74" t="s">
        <v>467</v>
      </c>
    </row>
    <row r="54" spans="1:7" s="204" customFormat="1" ht="22.5" customHeight="1" x14ac:dyDescent="0.2">
      <c r="A54" s="96">
        <v>1</v>
      </c>
      <c r="B54" s="96">
        <v>2</v>
      </c>
      <c r="C54" s="98">
        <v>3</v>
      </c>
      <c r="D54" s="96">
        <v>4</v>
      </c>
      <c r="E54" s="203">
        <v>5</v>
      </c>
      <c r="F54" s="98">
        <v>6</v>
      </c>
      <c r="G54" s="98">
        <v>7</v>
      </c>
    </row>
    <row r="55" spans="1:7" s="211" customFormat="1" ht="27.75" customHeight="1" x14ac:dyDescent="0.25">
      <c r="A55" s="77">
        <v>1</v>
      </c>
      <c r="B55" s="95" t="s">
        <v>510</v>
      </c>
      <c r="C55" s="76">
        <v>2014</v>
      </c>
      <c r="D55" s="77" t="s">
        <v>469</v>
      </c>
      <c r="E55" s="77">
        <v>5</v>
      </c>
      <c r="F55" s="76">
        <v>0</v>
      </c>
      <c r="G55" s="76">
        <v>0</v>
      </c>
    </row>
    <row r="56" spans="1:7" s="211" customFormat="1" ht="19.5" customHeight="1" x14ac:dyDescent="0.25">
      <c r="A56" s="77">
        <v>2</v>
      </c>
      <c r="B56" s="95" t="s">
        <v>511</v>
      </c>
      <c r="C56" s="76">
        <v>2014</v>
      </c>
      <c r="D56" s="77" t="s">
        <v>469</v>
      </c>
      <c r="E56" s="77">
        <v>10</v>
      </c>
      <c r="F56" s="76">
        <v>0</v>
      </c>
      <c r="G56" s="76">
        <v>0</v>
      </c>
    </row>
    <row r="57" spans="1:7" s="211" customFormat="1" ht="27.75" customHeight="1" x14ac:dyDescent="0.25">
      <c r="A57" s="77">
        <v>3</v>
      </c>
      <c r="B57" s="95" t="s">
        <v>512</v>
      </c>
      <c r="C57" s="76">
        <v>2014</v>
      </c>
      <c r="D57" s="77" t="s">
        <v>469</v>
      </c>
      <c r="E57" s="77">
        <v>15</v>
      </c>
      <c r="F57" s="76">
        <v>0</v>
      </c>
      <c r="G57" s="76">
        <v>0</v>
      </c>
    </row>
    <row r="58" spans="1:7" s="211" customFormat="1" ht="20.25" customHeight="1" x14ac:dyDescent="0.25">
      <c r="A58" s="77">
        <v>4</v>
      </c>
      <c r="B58" s="95" t="s">
        <v>513</v>
      </c>
      <c r="C58" s="76">
        <v>2014</v>
      </c>
      <c r="D58" s="77" t="s">
        <v>469</v>
      </c>
      <c r="E58" s="80">
        <v>15</v>
      </c>
      <c r="F58" s="80">
        <v>0</v>
      </c>
      <c r="G58" s="80">
        <v>0</v>
      </c>
    </row>
    <row r="59" spans="1:7" s="204" customFormat="1" ht="39" customHeight="1" x14ac:dyDescent="0.2">
      <c r="A59" s="212" t="s">
        <v>599</v>
      </c>
      <c r="B59" s="212"/>
      <c r="C59" s="212"/>
      <c r="D59" s="212"/>
      <c r="E59" s="212"/>
      <c r="F59" s="212"/>
      <c r="G59" s="212"/>
    </row>
    <row r="60" spans="1:7" s="204" customFormat="1" ht="53.25" customHeight="1" x14ac:dyDescent="0.2">
      <c r="A60" s="96" t="s">
        <v>461</v>
      </c>
      <c r="B60" s="97" t="s">
        <v>462</v>
      </c>
      <c r="C60" s="98" t="s">
        <v>463</v>
      </c>
      <c r="D60" s="96" t="s">
        <v>464</v>
      </c>
      <c r="E60" s="96" t="s">
        <v>465</v>
      </c>
      <c r="F60" s="98" t="s">
        <v>466</v>
      </c>
      <c r="G60" s="98" t="s">
        <v>467</v>
      </c>
    </row>
    <row r="61" spans="1:7" s="204" customFormat="1" ht="12.75" customHeight="1" x14ac:dyDescent="0.2">
      <c r="A61" s="206">
        <v>1</v>
      </c>
      <c r="B61" s="96">
        <v>2</v>
      </c>
      <c r="C61" s="213">
        <v>3</v>
      </c>
      <c r="D61" s="96">
        <v>4</v>
      </c>
      <c r="E61" s="96">
        <v>5</v>
      </c>
      <c r="F61" s="98">
        <v>6</v>
      </c>
      <c r="G61" s="98">
        <v>7</v>
      </c>
    </row>
    <row r="62" spans="1:7" s="204" customFormat="1" ht="14.25" customHeight="1" x14ac:dyDescent="0.2">
      <c r="A62" s="215">
        <v>1</v>
      </c>
      <c r="B62" s="208" t="s">
        <v>514</v>
      </c>
      <c r="C62" s="208"/>
      <c r="D62" s="215" t="s">
        <v>469</v>
      </c>
      <c r="E62" s="215">
        <v>24</v>
      </c>
      <c r="F62" s="216">
        <v>4809</v>
      </c>
      <c r="G62" s="216">
        <v>4809</v>
      </c>
    </row>
    <row r="63" spans="1:7" s="204" customFormat="1" ht="14.25" customHeight="1" x14ac:dyDescent="0.2">
      <c r="A63" s="215">
        <v>2</v>
      </c>
      <c r="B63" s="208" t="s">
        <v>514</v>
      </c>
      <c r="C63" s="208"/>
      <c r="D63" s="215" t="s">
        <v>469</v>
      </c>
      <c r="E63" s="215">
        <v>28</v>
      </c>
      <c r="F63" s="216">
        <v>3400</v>
      </c>
      <c r="G63" s="216">
        <v>3400</v>
      </c>
    </row>
    <row r="64" spans="1:7" s="204" customFormat="1" ht="14.25" customHeight="1" x14ac:dyDescent="0.2">
      <c r="A64" s="215">
        <v>3</v>
      </c>
      <c r="B64" s="208" t="s">
        <v>515</v>
      </c>
      <c r="C64" s="208"/>
      <c r="D64" s="215" t="s">
        <v>469</v>
      </c>
      <c r="E64" s="215">
        <v>38</v>
      </c>
      <c r="F64" s="216">
        <v>14625</v>
      </c>
      <c r="G64" s="216">
        <v>14625</v>
      </c>
    </row>
    <row r="65" spans="1:7" s="204" customFormat="1" ht="14.25" customHeight="1" x14ac:dyDescent="0.2">
      <c r="A65" s="215">
        <v>4</v>
      </c>
      <c r="B65" s="208" t="s">
        <v>516</v>
      </c>
      <c r="C65" s="208"/>
      <c r="D65" s="215" t="s">
        <v>469</v>
      </c>
      <c r="E65" s="215">
        <v>4</v>
      </c>
      <c r="F65" s="215">
        <v>4400</v>
      </c>
      <c r="G65" s="215">
        <v>4400</v>
      </c>
    </row>
    <row r="66" spans="1:7" s="204" customFormat="1" ht="14.25" customHeight="1" x14ac:dyDescent="0.2">
      <c r="A66" s="215">
        <v>5</v>
      </c>
      <c r="B66" s="208" t="s">
        <v>517</v>
      </c>
      <c r="C66" s="208"/>
      <c r="D66" s="215" t="s">
        <v>469</v>
      </c>
      <c r="E66" s="215">
        <v>1</v>
      </c>
      <c r="F66" s="215">
        <v>900</v>
      </c>
      <c r="G66" s="215">
        <v>900</v>
      </c>
    </row>
    <row r="67" spans="1:7" s="204" customFormat="1" ht="14.25" customHeight="1" x14ac:dyDescent="0.2">
      <c r="A67" s="215">
        <v>6</v>
      </c>
      <c r="B67" s="208" t="s">
        <v>488</v>
      </c>
      <c r="C67" s="208"/>
      <c r="D67" s="215" t="s">
        <v>469</v>
      </c>
      <c r="E67" s="215">
        <v>3</v>
      </c>
      <c r="F67" s="215">
        <v>2250</v>
      </c>
      <c r="G67" s="215">
        <v>2250</v>
      </c>
    </row>
    <row r="68" spans="1:7" s="204" customFormat="1" ht="14.25" customHeight="1" x14ac:dyDescent="0.2">
      <c r="A68" s="215">
        <v>7</v>
      </c>
      <c r="B68" s="208" t="s">
        <v>518</v>
      </c>
      <c r="C68" s="208"/>
      <c r="D68" s="215" t="s">
        <v>469</v>
      </c>
      <c r="E68" s="215">
        <v>2</v>
      </c>
      <c r="F68" s="215">
        <v>400</v>
      </c>
      <c r="G68" s="215">
        <v>400</v>
      </c>
    </row>
    <row r="69" spans="1:7" s="204" customFormat="1" ht="14.25" customHeight="1" x14ac:dyDescent="0.2">
      <c r="A69" s="215">
        <v>8</v>
      </c>
      <c r="B69" s="208" t="s">
        <v>519</v>
      </c>
      <c r="C69" s="208"/>
      <c r="D69" s="215" t="s">
        <v>469</v>
      </c>
      <c r="E69" s="215">
        <v>1</v>
      </c>
      <c r="F69" s="215">
        <v>450</v>
      </c>
      <c r="G69" s="215">
        <v>450</v>
      </c>
    </row>
    <row r="70" spans="1:7" s="204" customFormat="1" ht="14.25" customHeight="1" x14ac:dyDescent="0.2">
      <c r="A70" s="215">
        <v>9</v>
      </c>
      <c r="B70" s="208" t="s">
        <v>519</v>
      </c>
      <c r="C70" s="208"/>
      <c r="D70" s="215" t="s">
        <v>520</v>
      </c>
      <c r="E70" s="215">
        <v>1</v>
      </c>
      <c r="F70" s="215">
        <v>600</v>
      </c>
      <c r="G70" s="215">
        <v>600</v>
      </c>
    </row>
    <row r="71" spans="1:7" s="204" customFormat="1" ht="12.75" customHeight="1" x14ac:dyDescent="0.2">
      <c r="A71" s="208"/>
      <c r="B71" s="209" t="s">
        <v>39</v>
      </c>
      <c r="C71" s="208"/>
      <c r="D71" s="215"/>
      <c r="E71" s="210"/>
      <c r="F71" s="210">
        <f>SUM(F62:F70)</f>
        <v>31834</v>
      </c>
      <c r="G71" s="210">
        <f>SUM(G62:G70)</f>
        <v>31834</v>
      </c>
    </row>
    <row r="72" spans="1:7" s="204" customFormat="1" ht="42.75" customHeight="1" x14ac:dyDescent="0.2">
      <c r="A72" s="212" t="s">
        <v>600</v>
      </c>
      <c r="B72" s="212"/>
      <c r="C72" s="212"/>
      <c r="D72" s="212"/>
      <c r="E72" s="212"/>
      <c r="F72" s="212"/>
      <c r="G72" s="212"/>
    </row>
    <row r="73" spans="1:7" s="204" customFormat="1" ht="42.75" customHeight="1" x14ac:dyDescent="0.2">
      <c r="A73" s="96" t="s">
        <v>461</v>
      </c>
      <c r="B73" s="97" t="s">
        <v>462</v>
      </c>
      <c r="C73" s="98" t="s">
        <v>463</v>
      </c>
      <c r="D73" s="96" t="s">
        <v>464</v>
      </c>
      <c r="E73" s="96" t="s">
        <v>465</v>
      </c>
      <c r="F73" s="98" t="s">
        <v>466</v>
      </c>
      <c r="G73" s="98" t="s">
        <v>467</v>
      </c>
    </row>
    <row r="74" spans="1:7" s="204" customFormat="1" ht="12.75" customHeight="1" x14ac:dyDescent="0.2">
      <c r="A74" s="206">
        <v>1</v>
      </c>
      <c r="B74" s="96">
        <v>2</v>
      </c>
      <c r="C74" s="213">
        <v>3</v>
      </c>
      <c r="D74" s="96">
        <v>4</v>
      </c>
      <c r="E74" s="96">
        <v>5</v>
      </c>
      <c r="F74" s="98">
        <v>6</v>
      </c>
      <c r="G74" s="98">
        <v>7</v>
      </c>
    </row>
    <row r="75" spans="1:7" s="204" customFormat="1" ht="12.75" customHeight="1" x14ac:dyDescent="0.2">
      <c r="A75" s="215">
        <v>1</v>
      </c>
      <c r="B75" s="208" t="s">
        <v>521</v>
      </c>
      <c r="C75" s="215"/>
      <c r="D75" s="215" t="s">
        <v>469</v>
      </c>
      <c r="E75" s="215">
        <v>23</v>
      </c>
      <c r="F75" s="215">
        <v>6160</v>
      </c>
      <c r="G75" s="215">
        <v>6160</v>
      </c>
    </row>
    <row r="76" spans="1:7" s="204" customFormat="1" ht="12.75" customHeight="1" x14ac:dyDescent="0.2">
      <c r="A76" s="215">
        <v>2</v>
      </c>
      <c r="B76" s="208" t="s">
        <v>522</v>
      </c>
      <c r="C76" s="215"/>
      <c r="D76" s="215" t="s">
        <v>469</v>
      </c>
      <c r="E76" s="215">
        <v>24</v>
      </c>
      <c r="F76" s="215">
        <v>4080</v>
      </c>
      <c r="G76" s="215">
        <v>4080</v>
      </c>
    </row>
    <row r="77" spans="1:7" s="204" customFormat="1" ht="12.75" customHeight="1" x14ac:dyDescent="0.2">
      <c r="A77" s="215">
        <v>3</v>
      </c>
      <c r="B77" s="208" t="s">
        <v>523</v>
      </c>
      <c r="C77" s="215"/>
      <c r="D77" s="215" t="s">
        <v>469</v>
      </c>
      <c r="E77" s="215">
        <v>50</v>
      </c>
      <c r="F77" s="215">
        <v>8260</v>
      </c>
      <c r="G77" s="215">
        <v>8260</v>
      </c>
    </row>
    <row r="78" spans="1:7" s="204" customFormat="1" ht="12.75" customHeight="1" x14ac:dyDescent="0.2">
      <c r="A78" s="215">
        <v>4</v>
      </c>
      <c r="B78" s="208" t="s">
        <v>523</v>
      </c>
      <c r="C78" s="215"/>
      <c r="D78" s="215" t="s">
        <v>469</v>
      </c>
      <c r="E78" s="215">
        <v>11</v>
      </c>
      <c r="F78" s="215">
        <v>1815</v>
      </c>
      <c r="G78" s="215">
        <v>1815</v>
      </c>
    </row>
    <row r="79" spans="1:7" s="204" customFormat="1" ht="12.75" customHeight="1" x14ac:dyDescent="0.2">
      <c r="A79" s="215">
        <v>5</v>
      </c>
      <c r="B79" s="208" t="s">
        <v>524</v>
      </c>
      <c r="C79" s="215"/>
      <c r="D79" s="215" t="s">
        <v>469</v>
      </c>
      <c r="E79" s="215">
        <v>42</v>
      </c>
      <c r="F79" s="215">
        <v>126</v>
      </c>
      <c r="G79" s="215">
        <v>126</v>
      </c>
    </row>
    <row r="80" spans="1:7" s="204" customFormat="1" ht="12.75" customHeight="1" x14ac:dyDescent="0.2">
      <c r="A80" s="208"/>
      <c r="B80" s="209" t="s">
        <v>39</v>
      </c>
      <c r="C80" s="215"/>
      <c r="D80" s="215"/>
      <c r="E80" s="210"/>
      <c r="F80" s="210">
        <f>SUM(F75:F79)</f>
        <v>20441</v>
      </c>
      <c r="G80" s="210">
        <f>SUM(G75:G79)</f>
        <v>20441</v>
      </c>
    </row>
    <row r="81" spans="1:7" s="204" customFormat="1" ht="39" customHeight="1" x14ac:dyDescent="0.2">
      <c r="A81" s="212" t="s">
        <v>601</v>
      </c>
      <c r="B81" s="212"/>
      <c r="C81" s="212"/>
      <c r="D81" s="212"/>
      <c r="E81" s="212"/>
      <c r="F81" s="212"/>
      <c r="G81" s="212"/>
    </row>
    <row r="82" spans="1:7" s="204" customFormat="1" ht="38.25" x14ac:dyDescent="0.2">
      <c r="A82" s="96" t="s">
        <v>461</v>
      </c>
      <c r="B82" s="97" t="s">
        <v>462</v>
      </c>
      <c r="C82" s="98" t="s">
        <v>463</v>
      </c>
      <c r="D82" s="96" t="s">
        <v>464</v>
      </c>
      <c r="E82" s="96" t="s">
        <v>465</v>
      </c>
      <c r="F82" s="98" t="s">
        <v>466</v>
      </c>
      <c r="G82" s="98" t="s">
        <v>467</v>
      </c>
    </row>
    <row r="83" spans="1:7" s="204" customFormat="1" ht="12.75" x14ac:dyDescent="0.2">
      <c r="A83" s="206">
        <v>1</v>
      </c>
      <c r="B83" s="96">
        <v>2</v>
      </c>
      <c r="C83" s="213">
        <v>3</v>
      </c>
      <c r="D83" s="96">
        <v>4</v>
      </c>
      <c r="E83" s="96">
        <v>5</v>
      </c>
      <c r="F83" s="98">
        <v>6</v>
      </c>
      <c r="G83" s="98">
        <v>7</v>
      </c>
    </row>
    <row r="84" spans="1:7" s="204" customFormat="1" ht="12.75" x14ac:dyDescent="0.2">
      <c r="A84" s="223">
        <v>1</v>
      </c>
      <c r="B84" s="215" t="s">
        <v>525</v>
      </c>
      <c r="C84" s="215">
        <v>2010</v>
      </c>
      <c r="D84" s="215" t="s">
        <v>469</v>
      </c>
      <c r="E84" s="215">
        <v>3</v>
      </c>
      <c r="F84" s="215">
        <v>750</v>
      </c>
      <c r="G84" s="215">
        <v>750</v>
      </c>
    </row>
    <row r="85" spans="1:7" s="204" customFormat="1" ht="12.75" x14ac:dyDescent="0.2">
      <c r="A85" s="223">
        <v>2</v>
      </c>
      <c r="B85" s="215" t="s">
        <v>526</v>
      </c>
      <c r="C85" s="215">
        <v>1977</v>
      </c>
      <c r="D85" s="215" t="s">
        <v>469</v>
      </c>
      <c r="E85" s="215">
        <v>2</v>
      </c>
      <c r="F85" s="215">
        <v>92</v>
      </c>
      <c r="G85" s="215">
        <v>92</v>
      </c>
    </row>
    <row r="86" spans="1:7" s="204" customFormat="1" ht="12.75" x14ac:dyDescent="0.2">
      <c r="A86" s="223">
        <v>3</v>
      </c>
      <c r="B86" s="215" t="s">
        <v>527</v>
      </c>
      <c r="C86" s="215">
        <v>2010</v>
      </c>
      <c r="D86" s="215" t="s">
        <v>469</v>
      </c>
      <c r="E86" s="215">
        <v>1</v>
      </c>
      <c r="F86" s="215">
        <v>250</v>
      </c>
      <c r="G86" s="215">
        <v>250</v>
      </c>
    </row>
    <row r="87" spans="1:7" s="204" customFormat="1" ht="12.75" x14ac:dyDescent="0.2">
      <c r="A87" s="223">
        <v>4</v>
      </c>
      <c r="B87" s="215" t="s">
        <v>528</v>
      </c>
      <c r="C87" s="215">
        <v>2010</v>
      </c>
      <c r="D87" s="215" t="s">
        <v>469</v>
      </c>
      <c r="E87" s="215">
        <v>10</v>
      </c>
      <c r="F87" s="215">
        <v>4000</v>
      </c>
      <c r="G87" s="215">
        <v>4000</v>
      </c>
    </row>
    <row r="88" spans="1:7" s="204" customFormat="1" ht="12.75" x14ac:dyDescent="0.2">
      <c r="A88" s="223">
        <v>5</v>
      </c>
      <c r="B88" s="215" t="s">
        <v>529</v>
      </c>
      <c r="C88" s="215">
        <v>2011</v>
      </c>
      <c r="D88" s="215" t="s">
        <v>469</v>
      </c>
      <c r="E88" s="215">
        <v>6</v>
      </c>
      <c r="F88" s="215">
        <v>1680</v>
      </c>
      <c r="G88" s="215">
        <v>1680</v>
      </c>
    </row>
    <row r="89" spans="1:7" s="204" customFormat="1" ht="12.75" x14ac:dyDescent="0.2">
      <c r="A89" s="220"/>
      <c r="B89" s="209" t="s">
        <v>39</v>
      </c>
      <c r="C89" s="210"/>
      <c r="D89" s="210"/>
      <c r="E89" s="210"/>
      <c r="F89" s="210">
        <f>SUM(F84:F88)</f>
        <v>6772</v>
      </c>
      <c r="G89" s="210">
        <f>SUM(G84:G88)</f>
        <v>6772</v>
      </c>
    </row>
    <row r="90" spans="1:7" s="204" customFormat="1" ht="12" customHeight="1" x14ac:dyDescent="0.2">
      <c r="A90" s="221"/>
      <c r="B90" s="217"/>
      <c r="C90" s="219"/>
      <c r="D90" s="219"/>
      <c r="E90" s="219"/>
      <c r="F90" s="219"/>
      <c r="G90" s="219"/>
    </row>
    <row r="91" spans="1:7" s="204" customFormat="1" ht="38.25" customHeight="1" x14ac:dyDescent="0.2">
      <c r="A91" s="212" t="s">
        <v>602</v>
      </c>
      <c r="B91" s="212"/>
      <c r="C91" s="212"/>
      <c r="D91" s="212"/>
      <c r="E91" s="212"/>
      <c r="F91" s="212"/>
      <c r="G91" s="212"/>
    </row>
    <row r="92" spans="1:7" s="204" customFormat="1" ht="43.5" customHeight="1" x14ac:dyDescent="0.2">
      <c r="A92" s="96" t="s">
        <v>461</v>
      </c>
      <c r="B92" s="97" t="s">
        <v>462</v>
      </c>
      <c r="C92" s="98" t="s">
        <v>463</v>
      </c>
      <c r="D92" s="96" t="s">
        <v>464</v>
      </c>
      <c r="E92" s="96" t="s">
        <v>465</v>
      </c>
      <c r="F92" s="98" t="s">
        <v>466</v>
      </c>
      <c r="G92" s="98" t="s">
        <v>467</v>
      </c>
    </row>
    <row r="93" spans="1:7" s="204" customFormat="1" ht="15.75" customHeight="1" x14ac:dyDescent="0.2">
      <c r="A93" s="206">
        <v>1</v>
      </c>
      <c r="B93" s="96">
        <v>2</v>
      </c>
      <c r="C93" s="213">
        <v>3</v>
      </c>
      <c r="D93" s="96">
        <v>4</v>
      </c>
      <c r="E93" s="96">
        <v>5</v>
      </c>
      <c r="F93" s="98">
        <v>6</v>
      </c>
      <c r="G93" s="98">
        <v>7</v>
      </c>
    </row>
    <row r="94" spans="1:7" s="204" customFormat="1" ht="15" customHeight="1" x14ac:dyDescent="0.2">
      <c r="A94" s="215">
        <v>1</v>
      </c>
      <c r="B94" s="208" t="s">
        <v>530</v>
      </c>
      <c r="C94" s="215">
        <v>1978</v>
      </c>
      <c r="D94" s="215" t="s">
        <v>469</v>
      </c>
      <c r="E94" s="215">
        <v>1</v>
      </c>
      <c r="F94" s="215">
        <v>0</v>
      </c>
      <c r="G94" s="215">
        <v>0</v>
      </c>
    </row>
    <row r="95" spans="1:7" s="204" customFormat="1" ht="15" customHeight="1" x14ac:dyDescent="0.2">
      <c r="A95" s="215">
        <v>2</v>
      </c>
      <c r="B95" s="208" t="s">
        <v>531</v>
      </c>
      <c r="C95" s="215">
        <v>1980</v>
      </c>
      <c r="D95" s="215" t="s">
        <v>469</v>
      </c>
      <c r="E95" s="215">
        <v>1</v>
      </c>
      <c r="F95" s="215">
        <v>0</v>
      </c>
      <c r="G95" s="215">
        <v>0</v>
      </c>
    </row>
    <row r="96" spans="1:7" s="204" customFormat="1" ht="15" customHeight="1" x14ac:dyDescent="0.2">
      <c r="A96" s="215">
        <v>3</v>
      </c>
      <c r="B96" s="208" t="s">
        <v>532</v>
      </c>
      <c r="C96" s="215">
        <v>1980</v>
      </c>
      <c r="D96" s="215" t="s">
        <v>469</v>
      </c>
      <c r="E96" s="215">
        <v>3</v>
      </c>
      <c r="F96" s="215">
        <v>0</v>
      </c>
      <c r="G96" s="215">
        <v>0</v>
      </c>
    </row>
    <row r="97" spans="1:7" s="204" customFormat="1" ht="15" customHeight="1" x14ac:dyDescent="0.2">
      <c r="A97" s="215">
        <v>4</v>
      </c>
      <c r="B97" s="208" t="s">
        <v>533</v>
      </c>
      <c r="C97" s="215">
        <v>1980</v>
      </c>
      <c r="D97" s="215" t="s">
        <v>469</v>
      </c>
      <c r="E97" s="215">
        <v>1</v>
      </c>
      <c r="F97" s="215">
        <f>+G97</f>
        <v>23</v>
      </c>
      <c r="G97" s="215">
        <v>23</v>
      </c>
    </row>
    <row r="98" spans="1:7" s="204" customFormat="1" ht="15" customHeight="1" x14ac:dyDescent="0.2">
      <c r="A98" s="215">
        <v>5</v>
      </c>
      <c r="B98" s="208" t="s">
        <v>534</v>
      </c>
      <c r="C98" s="215">
        <v>1997</v>
      </c>
      <c r="D98" s="215" t="s">
        <v>469</v>
      </c>
      <c r="E98" s="215">
        <v>1</v>
      </c>
      <c r="F98" s="215">
        <f t="shared" ref="F98:F118" si="1">+G98</f>
        <v>0</v>
      </c>
      <c r="G98" s="215">
        <v>0</v>
      </c>
    </row>
    <row r="99" spans="1:7" s="204" customFormat="1" ht="15" customHeight="1" x14ac:dyDescent="0.2">
      <c r="A99" s="215">
        <v>6</v>
      </c>
      <c r="B99" s="208" t="s">
        <v>535</v>
      </c>
      <c r="C99" s="215">
        <v>2008</v>
      </c>
      <c r="D99" s="215" t="s">
        <v>469</v>
      </c>
      <c r="E99" s="215">
        <v>1</v>
      </c>
      <c r="F99" s="215">
        <f t="shared" si="1"/>
        <v>0</v>
      </c>
      <c r="G99" s="215">
        <v>0</v>
      </c>
    </row>
    <row r="100" spans="1:7" s="204" customFormat="1" ht="15" customHeight="1" x14ac:dyDescent="0.2">
      <c r="A100" s="215">
        <v>7</v>
      </c>
      <c r="B100" s="208" t="s">
        <v>535</v>
      </c>
      <c r="C100" s="215">
        <v>2008</v>
      </c>
      <c r="D100" s="215" t="s">
        <v>469</v>
      </c>
      <c r="E100" s="215">
        <v>1</v>
      </c>
      <c r="F100" s="215">
        <f t="shared" si="1"/>
        <v>0</v>
      </c>
      <c r="G100" s="215">
        <v>0</v>
      </c>
    </row>
    <row r="101" spans="1:7" s="204" customFormat="1" ht="15" customHeight="1" x14ac:dyDescent="0.2">
      <c r="A101" s="215">
        <v>8</v>
      </c>
      <c r="B101" s="208" t="s">
        <v>536</v>
      </c>
      <c r="C101" s="215">
        <v>2008</v>
      </c>
      <c r="D101" s="215" t="s">
        <v>469</v>
      </c>
      <c r="E101" s="215">
        <v>5</v>
      </c>
      <c r="F101" s="215">
        <f t="shared" si="1"/>
        <v>485</v>
      </c>
      <c r="G101" s="215">
        <v>485</v>
      </c>
    </row>
    <row r="102" spans="1:7" s="204" customFormat="1" ht="15" customHeight="1" x14ac:dyDescent="0.2">
      <c r="A102" s="215">
        <v>9</v>
      </c>
      <c r="B102" s="208" t="s">
        <v>537</v>
      </c>
      <c r="C102" s="215">
        <v>2009</v>
      </c>
      <c r="D102" s="215" t="s">
        <v>469</v>
      </c>
      <c r="E102" s="215">
        <v>1</v>
      </c>
      <c r="F102" s="215">
        <f t="shared" si="1"/>
        <v>900</v>
      </c>
      <c r="G102" s="215">
        <v>900</v>
      </c>
    </row>
    <row r="103" spans="1:7" s="204" customFormat="1" ht="15" customHeight="1" x14ac:dyDescent="0.2">
      <c r="A103" s="215">
        <v>10</v>
      </c>
      <c r="B103" s="208" t="s">
        <v>538</v>
      </c>
      <c r="C103" s="215">
        <v>2009</v>
      </c>
      <c r="D103" s="215" t="s">
        <v>469</v>
      </c>
      <c r="E103" s="215">
        <v>1</v>
      </c>
      <c r="F103" s="215">
        <f t="shared" si="1"/>
        <v>650</v>
      </c>
      <c r="G103" s="215">
        <v>650</v>
      </c>
    </row>
    <row r="104" spans="1:7" s="204" customFormat="1" ht="15" customHeight="1" x14ac:dyDescent="0.2">
      <c r="A104" s="215">
        <v>11</v>
      </c>
      <c r="B104" s="208" t="s">
        <v>539</v>
      </c>
      <c r="C104" s="215">
        <v>2009</v>
      </c>
      <c r="D104" s="215" t="s">
        <v>469</v>
      </c>
      <c r="E104" s="215">
        <v>1</v>
      </c>
      <c r="F104" s="215">
        <f t="shared" si="1"/>
        <v>650</v>
      </c>
      <c r="G104" s="215">
        <v>650</v>
      </c>
    </row>
    <row r="105" spans="1:7" s="204" customFormat="1" ht="15" customHeight="1" x14ac:dyDescent="0.2">
      <c r="A105" s="215">
        <v>12</v>
      </c>
      <c r="B105" s="208" t="s">
        <v>540</v>
      </c>
      <c r="C105" s="215">
        <v>2010</v>
      </c>
      <c r="D105" s="215" t="s">
        <v>541</v>
      </c>
      <c r="E105" s="215">
        <v>1</v>
      </c>
      <c r="F105" s="215">
        <f t="shared" si="1"/>
        <v>3500</v>
      </c>
      <c r="G105" s="215">
        <v>3500</v>
      </c>
    </row>
    <row r="106" spans="1:7" s="204" customFormat="1" ht="15" customHeight="1" x14ac:dyDescent="0.2">
      <c r="A106" s="215">
        <v>13</v>
      </c>
      <c r="B106" s="208" t="s">
        <v>542</v>
      </c>
      <c r="C106" s="215">
        <v>2010</v>
      </c>
      <c r="D106" s="215" t="s">
        <v>541</v>
      </c>
      <c r="E106" s="215">
        <v>1</v>
      </c>
      <c r="F106" s="215">
        <f t="shared" si="1"/>
        <v>2500</v>
      </c>
      <c r="G106" s="215">
        <v>2500</v>
      </c>
    </row>
    <row r="107" spans="1:7" s="204" customFormat="1" ht="15" customHeight="1" x14ac:dyDescent="0.2">
      <c r="A107" s="215">
        <v>14</v>
      </c>
      <c r="B107" s="208" t="s">
        <v>543</v>
      </c>
      <c r="C107" s="215">
        <v>2011</v>
      </c>
      <c r="D107" s="215" t="s">
        <v>469</v>
      </c>
      <c r="E107" s="215">
        <v>2</v>
      </c>
      <c r="F107" s="215">
        <f t="shared" si="1"/>
        <v>1000</v>
      </c>
      <c r="G107" s="215">
        <v>1000</v>
      </c>
    </row>
    <row r="108" spans="1:7" s="204" customFormat="1" ht="15" customHeight="1" x14ac:dyDescent="0.2">
      <c r="A108" s="215">
        <v>15</v>
      </c>
      <c r="B108" s="208" t="s">
        <v>544</v>
      </c>
      <c r="C108" s="215">
        <v>2011</v>
      </c>
      <c r="D108" s="215" t="s">
        <v>469</v>
      </c>
      <c r="E108" s="215">
        <v>1</v>
      </c>
      <c r="F108" s="215">
        <f t="shared" si="1"/>
        <v>0</v>
      </c>
      <c r="G108" s="215"/>
    </row>
    <row r="109" spans="1:7" s="204" customFormat="1" ht="15" customHeight="1" x14ac:dyDescent="0.2">
      <c r="A109" s="215">
        <v>16</v>
      </c>
      <c r="B109" s="208" t="s">
        <v>545</v>
      </c>
      <c r="C109" s="215">
        <v>2011</v>
      </c>
      <c r="D109" s="215" t="s">
        <v>469</v>
      </c>
      <c r="E109" s="215">
        <v>50</v>
      </c>
      <c r="F109" s="215">
        <f t="shared" si="1"/>
        <v>0</v>
      </c>
      <c r="G109" s="215"/>
    </row>
    <row r="110" spans="1:7" s="204" customFormat="1" ht="15" customHeight="1" x14ac:dyDescent="0.2">
      <c r="A110" s="215">
        <v>17</v>
      </c>
      <c r="B110" s="208" t="s">
        <v>546</v>
      </c>
      <c r="C110" s="215">
        <v>2011</v>
      </c>
      <c r="D110" s="215" t="s">
        <v>469</v>
      </c>
      <c r="E110" s="215">
        <v>1</v>
      </c>
      <c r="F110" s="215">
        <f t="shared" si="1"/>
        <v>800</v>
      </c>
      <c r="G110" s="215">
        <v>800</v>
      </c>
    </row>
    <row r="111" spans="1:7" s="204" customFormat="1" ht="15" customHeight="1" x14ac:dyDescent="0.2">
      <c r="A111" s="215">
        <v>18</v>
      </c>
      <c r="B111" s="208" t="s">
        <v>547</v>
      </c>
      <c r="C111" s="215">
        <v>2011</v>
      </c>
      <c r="D111" s="215" t="s">
        <v>469</v>
      </c>
      <c r="E111" s="215">
        <v>1</v>
      </c>
      <c r="F111" s="215">
        <f t="shared" si="1"/>
        <v>1033</v>
      </c>
      <c r="G111" s="215">
        <v>1033</v>
      </c>
    </row>
    <row r="112" spans="1:7" s="204" customFormat="1" ht="15" customHeight="1" x14ac:dyDescent="0.2">
      <c r="A112" s="215">
        <v>19</v>
      </c>
      <c r="B112" s="208" t="s">
        <v>548</v>
      </c>
      <c r="C112" s="215">
        <v>2012</v>
      </c>
      <c r="D112" s="215" t="s">
        <v>469</v>
      </c>
      <c r="E112" s="215">
        <v>1</v>
      </c>
      <c r="F112" s="215">
        <f t="shared" si="1"/>
        <v>1700</v>
      </c>
      <c r="G112" s="215">
        <v>1700</v>
      </c>
    </row>
    <row r="113" spans="1:7" s="204" customFormat="1" ht="15" customHeight="1" x14ac:dyDescent="0.2">
      <c r="A113" s="215">
        <v>20</v>
      </c>
      <c r="B113" s="208" t="s">
        <v>549</v>
      </c>
      <c r="C113" s="215">
        <v>2013</v>
      </c>
      <c r="D113" s="215" t="s">
        <v>469</v>
      </c>
      <c r="E113" s="215">
        <v>1</v>
      </c>
      <c r="F113" s="215">
        <f t="shared" si="1"/>
        <v>0</v>
      </c>
      <c r="G113" s="215"/>
    </row>
    <row r="114" spans="1:7" s="204" customFormat="1" ht="15" customHeight="1" x14ac:dyDescent="0.2">
      <c r="A114" s="215">
        <v>21</v>
      </c>
      <c r="B114" s="208" t="s">
        <v>536</v>
      </c>
      <c r="C114" s="215">
        <v>2016</v>
      </c>
      <c r="D114" s="215" t="s">
        <v>469</v>
      </c>
      <c r="E114" s="215">
        <v>1</v>
      </c>
      <c r="F114" s="215">
        <f t="shared" si="1"/>
        <v>0</v>
      </c>
      <c r="G114" s="215"/>
    </row>
    <row r="115" spans="1:7" s="204" customFormat="1" ht="15" customHeight="1" x14ac:dyDescent="0.2">
      <c r="A115" s="215">
        <v>22</v>
      </c>
      <c r="B115" s="208" t="s">
        <v>550</v>
      </c>
      <c r="C115" s="215"/>
      <c r="D115" s="215" t="s">
        <v>469</v>
      </c>
      <c r="E115" s="215">
        <v>23</v>
      </c>
      <c r="F115" s="215">
        <f t="shared" si="1"/>
        <v>4255</v>
      </c>
      <c r="G115" s="215">
        <v>4255</v>
      </c>
    </row>
    <row r="116" spans="1:7" s="204" customFormat="1" ht="15" customHeight="1" x14ac:dyDescent="0.2">
      <c r="A116" s="215">
        <v>23</v>
      </c>
      <c r="B116" s="208" t="s">
        <v>551</v>
      </c>
      <c r="C116" s="215"/>
      <c r="D116" s="215" t="s">
        <v>469</v>
      </c>
      <c r="E116" s="215">
        <v>1</v>
      </c>
      <c r="F116" s="215">
        <f t="shared" si="1"/>
        <v>0</v>
      </c>
      <c r="G116" s="215">
        <v>0</v>
      </c>
    </row>
    <row r="117" spans="1:7" s="204" customFormat="1" ht="15" customHeight="1" x14ac:dyDescent="0.2">
      <c r="A117" s="215">
        <v>24</v>
      </c>
      <c r="B117" s="208" t="s">
        <v>552</v>
      </c>
      <c r="C117" s="215"/>
      <c r="D117" s="215" t="s">
        <v>469</v>
      </c>
      <c r="E117" s="215">
        <v>1</v>
      </c>
      <c r="F117" s="215">
        <f t="shared" si="1"/>
        <v>0</v>
      </c>
      <c r="G117" s="215">
        <v>0</v>
      </c>
    </row>
    <row r="118" spans="1:7" s="204" customFormat="1" ht="15" customHeight="1" x14ac:dyDescent="0.2">
      <c r="A118" s="215">
        <v>25</v>
      </c>
      <c r="B118" s="208" t="s">
        <v>553</v>
      </c>
      <c r="C118" s="215"/>
      <c r="D118" s="215" t="s">
        <v>469</v>
      </c>
      <c r="E118" s="215">
        <v>3</v>
      </c>
      <c r="F118" s="215">
        <f t="shared" si="1"/>
        <v>1500</v>
      </c>
      <c r="G118" s="215">
        <v>1500</v>
      </c>
    </row>
    <row r="119" spans="1:7" s="204" customFormat="1" ht="21" customHeight="1" x14ac:dyDescent="0.2">
      <c r="A119" s="208"/>
      <c r="B119" s="209" t="s">
        <v>39</v>
      </c>
      <c r="C119" s="210"/>
      <c r="D119" s="210"/>
      <c r="E119" s="210"/>
      <c r="F119" s="210">
        <f>SUM(F94:F118)</f>
        <v>18996</v>
      </c>
      <c r="G119" s="210">
        <f>SUM(G94:G118)</f>
        <v>18996</v>
      </c>
    </row>
    <row r="120" spans="1:7" s="204" customFormat="1" ht="12" customHeight="1" x14ac:dyDescent="0.2">
      <c r="A120" s="221"/>
      <c r="B120" s="217"/>
      <c r="C120" s="219"/>
      <c r="D120" s="219"/>
      <c r="E120" s="219"/>
      <c r="F120" s="219"/>
      <c r="G120" s="219"/>
    </row>
    <row r="121" spans="1:7" s="204" customFormat="1" ht="12" customHeight="1" x14ac:dyDescent="0.2">
      <c r="A121" s="212" t="s">
        <v>603</v>
      </c>
      <c r="B121" s="212"/>
      <c r="C121" s="212"/>
      <c r="D121" s="212"/>
      <c r="E121" s="212"/>
      <c r="F121" s="212"/>
      <c r="G121" s="212"/>
    </row>
    <row r="122" spans="1:7" s="204" customFormat="1" ht="12" customHeight="1" x14ac:dyDescent="0.2"/>
    <row r="123" spans="1:7" s="204" customFormat="1" ht="40.5" customHeight="1" x14ac:dyDescent="0.2">
      <c r="A123" s="96" t="s">
        <v>461</v>
      </c>
      <c r="B123" s="97" t="s">
        <v>462</v>
      </c>
      <c r="C123" s="98" t="s">
        <v>463</v>
      </c>
      <c r="D123" s="96" t="s">
        <v>464</v>
      </c>
      <c r="E123" s="96" t="s">
        <v>465</v>
      </c>
      <c r="F123" s="98" t="s">
        <v>466</v>
      </c>
      <c r="G123" s="98" t="s">
        <v>467</v>
      </c>
    </row>
    <row r="124" spans="1:7" s="204" customFormat="1" ht="17.25" customHeight="1" x14ac:dyDescent="0.2">
      <c r="A124" s="206">
        <v>1</v>
      </c>
      <c r="B124" s="96">
        <v>2</v>
      </c>
      <c r="C124" s="213">
        <v>3</v>
      </c>
      <c r="D124" s="96">
        <v>4</v>
      </c>
      <c r="E124" s="96">
        <v>5</v>
      </c>
      <c r="F124" s="98">
        <v>6</v>
      </c>
      <c r="G124" s="98">
        <v>7</v>
      </c>
    </row>
    <row r="125" spans="1:7" s="204" customFormat="1" ht="15" customHeight="1" x14ac:dyDescent="0.2">
      <c r="A125" s="215">
        <v>1</v>
      </c>
      <c r="B125" s="208" t="s">
        <v>554</v>
      </c>
      <c r="C125" s="215">
        <v>2004</v>
      </c>
      <c r="D125" s="215" t="s">
        <v>469</v>
      </c>
      <c r="E125" s="215">
        <v>1</v>
      </c>
      <c r="F125" s="215">
        <v>100000</v>
      </c>
      <c r="G125" s="215">
        <v>100000</v>
      </c>
    </row>
    <row r="126" spans="1:7" s="204" customFormat="1" ht="18" customHeight="1" x14ac:dyDescent="0.2">
      <c r="A126" s="215">
        <v>2</v>
      </c>
      <c r="B126" s="208" t="s">
        <v>555</v>
      </c>
      <c r="C126" s="215">
        <v>2005</v>
      </c>
      <c r="D126" s="215" t="s">
        <v>469</v>
      </c>
      <c r="E126" s="215">
        <v>8</v>
      </c>
      <c r="F126" s="215">
        <v>11000</v>
      </c>
      <c r="G126" s="215">
        <v>11000</v>
      </c>
    </row>
    <row r="127" spans="1:7" s="204" customFormat="1" ht="18.75" customHeight="1" x14ac:dyDescent="0.2">
      <c r="A127" s="208"/>
      <c r="B127" s="209" t="s">
        <v>39</v>
      </c>
      <c r="C127" s="210"/>
      <c r="D127" s="210"/>
      <c r="E127" s="210"/>
      <c r="F127" s="210">
        <f>SUM(F125:F126)</f>
        <v>111000</v>
      </c>
      <c r="G127" s="210">
        <f>SUM(G125:G126)</f>
        <v>111000</v>
      </c>
    </row>
    <row r="128" spans="1:7" s="204" customFormat="1" ht="34.5" customHeight="1" x14ac:dyDescent="0.2">
      <c r="A128" s="212" t="s">
        <v>604</v>
      </c>
      <c r="B128" s="212"/>
      <c r="C128" s="212"/>
      <c r="D128" s="212"/>
      <c r="E128" s="212"/>
      <c r="F128" s="212"/>
      <c r="G128" s="212"/>
    </row>
    <row r="129" spans="1:7" s="204" customFormat="1" ht="43.5" customHeight="1" x14ac:dyDescent="0.2">
      <c r="A129" s="96" t="s">
        <v>461</v>
      </c>
      <c r="B129" s="97" t="s">
        <v>462</v>
      </c>
      <c r="C129" s="98" t="s">
        <v>463</v>
      </c>
      <c r="D129" s="96" t="s">
        <v>464</v>
      </c>
      <c r="E129" s="96" t="s">
        <v>465</v>
      </c>
      <c r="F129" s="98" t="s">
        <v>466</v>
      </c>
      <c r="G129" s="98" t="s">
        <v>467</v>
      </c>
    </row>
    <row r="130" spans="1:7" s="204" customFormat="1" ht="12.75" x14ac:dyDescent="0.2">
      <c r="A130" s="206">
        <v>1</v>
      </c>
      <c r="B130" s="96">
        <v>2</v>
      </c>
      <c r="C130" s="213">
        <v>3</v>
      </c>
      <c r="D130" s="96">
        <v>4</v>
      </c>
      <c r="E130" s="96">
        <v>5</v>
      </c>
      <c r="F130" s="98">
        <v>6</v>
      </c>
      <c r="G130" s="98">
        <v>7</v>
      </c>
    </row>
    <row r="131" spans="1:7" s="204" customFormat="1" ht="12.75" x14ac:dyDescent="0.2">
      <c r="A131" s="215">
        <v>1</v>
      </c>
      <c r="B131" s="208" t="s">
        <v>556</v>
      </c>
      <c r="C131" s="215"/>
      <c r="D131" s="215" t="s">
        <v>469</v>
      </c>
      <c r="E131" s="215">
        <v>5</v>
      </c>
      <c r="F131" s="215">
        <v>155</v>
      </c>
      <c r="G131" s="215">
        <v>155</v>
      </c>
    </row>
    <row r="132" spans="1:7" s="204" customFormat="1" ht="12.75" x14ac:dyDescent="0.2">
      <c r="A132" s="215">
        <v>2</v>
      </c>
      <c r="B132" s="208" t="s">
        <v>557</v>
      </c>
      <c r="C132" s="215"/>
      <c r="D132" s="215" t="s">
        <v>469</v>
      </c>
      <c r="E132" s="215">
        <v>1</v>
      </c>
      <c r="F132" s="215">
        <v>3000</v>
      </c>
      <c r="G132" s="215">
        <v>3000</v>
      </c>
    </row>
    <row r="133" spans="1:7" s="204" customFormat="1" ht="12.75" x14ac:dyDescent="0.2">
      <c r="A133" s="215">
        <v>3</v>
      </c>
      <c r="B133" s="208" t="s">
        <v>558</v>
      </c>
      <c r="C133" s="215">
        <v>2014</v>
      </c>
      <c r="D133" s="215" t="s">
        <v>469</v>
      </c>
      <c r="E133" s="215">
        <v>15</v>
      </c>
      <c r="F133" s="215">
        <v>15000</v>
      </c>
      <c r="G133" s="215">
        <v>15000</v>
      </c>
    </row>
    <row r="134" spans="1:7" s="204" customFormat="1" ht="12.75" x14ac:dyDescent="0.2">
      <c r="A134" s="215">
        <v>4</v>
      </c>
      <c r="B134" s="208" t="s">
        <v>559</v>
      </c>
      <c r="C134" s="215">
        <v>2015</v>
      </c>
      <c r="D134" s="215" t="s">
        <v>469</v>
      </c>
      <c r="E134" s="215">
        <v>10</v>
      </c>
      <c r="F134" s="215">
        <v>30000</v>
      </c>
      <c r="G134" s="215">
        <v>30000</v>
      </c>
    </row>
    <row r="135" spans="1:7" s="204" customFormat="1" ht="12.75" x14ac:dyDescent="0.2">
      <c r="A135" s="215">
        <v>5</v>
      </c>
      <c r="B135" s="208" t="s">
        <v>560</v>
      </c>
      <c r="C135" s="215"/>
      <c r="D135" s="215" t="s">
        <v>469</v>
      </c>
      <c r="E135" s="215">
        <v>1</v>
      </c>
      <c r="F135" s="215"/>
      <c r="G135" s="215"/>
    </row>
    <row r="136" spans="1:7" s="204" customFormat="1" ht="20.25" customHeight="1" x14ac:dyDescent="0.2">
      <c r="A136" s="208"/>
      <c r="B136" s="209" t="s">
        <v>39</v>
      </c>
      <c r="C136" s="208"/>
      <c r="D136" s="208"/>
      <c r="E136" s="210"/>
      <c r="F136" s="210">
        <f t="shared" ref="F136:G136" si="2">SUM(F131:F135)</f>
        <v>48155</v>
      </c>
      <c r="G136" s="210">
        <f t="shared" si="2"/>
        <v>48155</v>
      </c>
    </row>
    <row r="137" spans="1:7" s="204" customFormat="1" ht="36" customHeight="1" x14ac:dyDescent="0.2">
      <c r="A137" s="212" t="s">
        <v>605</v>
      </c>
      <c r="B137" s="212"/>
      <c r="C137" s="212"/>
      <c r="D137" s="212"/>
      <c r="E137" s="212"/>
      <c r="F137" s="212"/>
      <c r="G137" s="212"/>
    </row>
    <row r="138" spans="1:7" s="204" customFormat="1" ht="43.5" customHeight="1" x14ac:dyDescent="0.2">
      <c r="A138" s="96" t="s">
        <v>461</v>
      </c>
      <c r="B138" s="98" t="s">
        <v>462</v>
      </c>
      <c r="C138" s="98" t="s">
        <v>463</v>
      </c>
      <c r="D138" s="96" t="s">
        <v>464</v>
      </c>
      <c r="E138" s="96" t="s">
        <v>465</v>
      </c>
      <c r="F138" s="98" t="s">
        <v>466</v>
      </c>
      <c r="G138" s="98" t="s">
        <v>467</v>
      </c>
    </row>
    <row r="139" spans="1:7" s="204" customFormat="1" ht="12.75" x14ac:dyDescent="0.2">
      <c r="A139" s="96">
        <v>1</v>
      </c>
      <c r="B139" s="96">
        <v>2</v>
      </c>
      <c r="C139" s="98">
        <v>3</v>
      </c>
      <c r="D139" s="96">
        <v>4</v>
      </c>
      <c r="E139" s="96">
        <v>5</v>
      </c>
      <c r="F139" s="98">
        <v>6</v>
      </c>
      <c r="G139" s="98">
        <v>7</v>
      </c>
    </row>
    <row r="140" spans="1:7" s="204" customFormat="1" ht="12.75" x14ac:dyDescent="0.2">
      <c r="A140" s="215">
        <v>1</v>
      </c>
      <c r="B140" s="208" t="s">
        <v>561</v>
      </c>
      <c r="C140" s="215">
        <v>2016</v>
      </c>
      <c r="D140" s="215" t="s">
        <v>562</v>
      </c>
      <c r="E140" s="215">
        <v>20</v>
      </c>
      <c r="F140" s="215">
        <v>140000</v>
      </c>
      <c r="G140" s="215">
        <f>+F140</f>
        <v>140000</v>
      </c>
    </row>
    <row r="141" spans="1:7" s="204" customFormat="1" ht="12.75" x14ac:dyDescent="0.2">
      <c r="A141" s="215">
        <v>2</v>
      </c>
      <c r="B141" s="208" t="s">
        <v>563</v>
      </c>
      <c r="C141" s="215">
        <v>2016</v>
      </c>
      <c r="D141" s="215" t="s">
        <v>564</v>
      </c>
      <c r="E141" s="215">
        <v>20</v>
      </c>
      <c r="F141" s="215">
        <v>30000</v>
      </c>
      <c r="G141" s="215">
        <f t="shared" ref="G141:G152" si="3">+F141</f>
        <v>30000</v>
      </c>
    </row>
    <row r="142" spans="1:7" s="204" customFormat="1" ht="12.75" x14ac:dyDescent="0.2">
      <c r="A142" s="215">
        <v>3</v>
      </c>
      <c r="B142" s="208" t="s">
        <v>565</v>
      </c>
      <c r="C142" s="215"/>
      <c r="D142" s="215" t="s">
        <v>469</v>
      </c>
      <c r="E142" s="215">
        <v>2</v>
      </c>
      <c r="F142" s="215">
        <v>2265.06</v>
      </c>
      <c r="G142" s="215">
        <f t="shared" si="3"/>
        <v>2265.06</v>
      </c>
    </row>
    <row r="143" spans="1:7" s="204" customFormat="1" ht="12.75" x14ac:dyDescent="0.2">
      <c r="A143" s="215">
        <v>4</v>
      </c>
      <c r="B143" s="208" t="s">
        <v>566</v>
      </c>
      <c r="C143" s="215"/>
      <c r="D143" s="215" t="s">
        <v>469</v>
      </c>
      <c r="E143" s="215">
        <v>2</v>
      </c>
      <c r="F143" s="215">
        <v>1893.88</v>
      </c>
      <c r="G143" s="215">
        <f t="shared" si="3"/>
        <v>1893.88</v>
      </c>
    </row>
    <row r="144" spans="1:7" s="204" customFormat="1" ht="12.75" x14ac:dyDescent="0.2">
      <c r="A144" s="215">
        <v>5</v>
      </c>
      <c r="B144" s="208" t="s">
        <v>566</v>
      </c>
      <c r="C144" s="215"/>
      <c r="D144" s="215" t="s">
        <v>469</v>
      </c>
      <c r="E144" s="215">
        <v>19</v>
      </c>
      <c r="F144" s="215">
        <v>27526.25</v>
      </c>
      <c r="G144" s="215">
        <f t="shared" si="3"/>
        <v>27526.25</v>
      </c>
    </row>
    <row r="145" spans="1:7" s="204" customFormat="1" ht="12.75" x14ac:dyDescent="0.2">
      <c r="A145" s="215">
        <v>6</v>
      </c>
      <c r="B145" s="208" t="s">
        <v>567</v>
      </c>
      <c r="C145" s="215"/>
      <c r="D145" s="215" t="s">
        <v>469</v>
      </c>
      <c r="E145" s="215">
        <v>21</v>
      </c>
      <c r="F145" s="215">
        <v>2744.28</v>
      </c>
      <c r="G145" s="215">
        <f t="shared" si="3"/>
        <v>2744.28</v>
      </c>
    </row>
    <row r="146" spans="1:7" s="204" customFormat="1" ht="12.75" x14ac:dyDescent="0.2">
      <c r="A146" s="215">
        <v>7</v>
      </c>
      <c r="B146" s="208" t="s">
        <v>568</v>
      </c>
      <c r="C146" s="215"/>
      <c r="D146" s="215" t="s">
        <v>469</v>
      </c>
      <c r="E146" s="215">
        <v>2</v>
      </c>
      <c r="F146" s="215">
        <v>950.4</v>
      </c>
      <c r="G146" s="215">
        <f t="shared" si="3"/>
        <v>950.4</v>
      </c>
    </row>
    <row r="147" spans="1:7" s="204" customFormat="1" ht="12.75" x14ac:dyDescent="0.2">
      <c r="A147" s="215">
        <v>8</v>
      </c>
      <c r="B147" s="208" t="s">
        <v>569</v>
      </c>
      <c r="C147" s="215"/>
      <c r="D147" s="215" t="s">
        <v>469</v>
      </c>
      <c r="E147" s="215">
        <v>2</v>
      </c>
      <c r="F147" s="215">
        <v>6117.58</v>
      </c>
      <c r="G147" s="215">
        <f t="shared" si="3"/>
        <v>6117.58</v>
      </c>
    </row>
    <row r="148" spans="1:7" s="204" customFormat="1" ht="12.75" x14ac:dyDescent="0.2">
      <c r="A148" s="215">
        <v>9</v>
      </c>
      <c r="B148" s="208" t="s">
        <v>570</v>
      </c>
      <c r="C148" s="215"/>
      <c r="D148" s="215" t="s">
        <v>469</v>
      </c>
      <c r="E148" s="215">
        <v>2</v>
      </c>
      <c r="F148" s="215">
        <v>6652.68</v>
      </c>
      <c r="G148" s="215">
        <f t="shared" si="3"/>
        <v>6652.68</v>
      </c>
    </row>
    <row r="149" spans="1:7" s="204" customFormat="1" ht="12.75" x14ac:dyDescent="0.2">
      <c r="A149" s="215">
        <v>10</v>
      </c>
      <c r="B149" s="208" t="s">
        <v>571</v>
      </c>
      <c r="C149" s="215"/>
      <c r="D149" s="215" t="s">
        <v>469</v>
      </c>
      <c r="E149" s="215">
        <v>2</v>
      </c>
      <c r="F149" s="215">
        <v>7949.96</v>
      </c>
      <c r="G149" s="215">
        <f t="shared" si="3"/>
        <v>7949.96</v>
      </c>
    </row>
    <row r="150" spans="1:7" s="204" customFormat="1" ht="12.75" x14ac:dyDescent="0.2">
      <c r="A150" s="215">
        <v>11</v>
      </c>
      <c r="B150" s="208" t="s">
        <v>572</v>
      </c>
      <c r="C150" s="215"/>
      <c r="D150" s="215" t="s">
        <v>564</v>
      </c>
      <c r="E150" s="215">
        <v>2</v>
      </c>
      <c r="F150" s="215">
        <v>2940.38</v>
      </c>
      <c r="G150" s="215">
        <f t="shared" si="3"/>
        <v>2940.38</v>
      </c>
    </row>
    <row r="151" spans="1:7" s="204" customFormat="1" ht="12.75" x14ac:dyDescent="0.2">
      <c r="A151" s="215">
        <v>12</v>
      </c>
      <c r="B151" s="208" t="s">
        <v>573</v>
      </c>
      <c r="C151" s="215"/>
      <c r="D151" s="215" t="s">
        <v>564</v>
      </c>
      <c r="E151" s="215">
        <v>2</v>
      </c>
      <c r="F151" s="215">
        <v>25894.28</v>
      </c>
      <c r="G151" s="215">
        <f t="shared" si="3"/>
        <v>25894.28</v>
      </c>
    </row>
    <row r="152" spans="1:7" s="204" customFormat="1" ht="12.75" x14ac:dyDescent="0.2">
      <c r="A152" s="215">
        <v>13</v>
      </c>
      <c r="B152" s="208" t="s">
        <v>574</v>
      </c>
      <c r="C152" s="215"/>
      <c r="D152" s="215" t="s">
        <v>564</v>
      </c>
      <c r="E152" s="215">
        <v>2</v>
      </c>
      <c r="F152" s="215">
        <v>7810.3</v>
      </c>
      <c r="G152" s="215">
        <f t="shared" si="3"/>
        <v>7810.3</v>
      </c>
    </row>
    <row r="153" spans="1:7" s="204" customFormat="1" ht="24.75" customHeight="1" x14ac:dyDescent="0.2">
      <c r="A153" s="214"/>
      <c r="B153" s="209" t="s">
        <v>39</v>
      </c>
      <c r="C153" s="215"/>
      <c r="D153" s="215"/>
      <c r="E153" s="210"/>
      <c r="F153" s="210">
        <f>SUM(F140:F152)</f>
        <v>262745.05</v>
      </c>
      <c r="G153" s="210">
        <f>SUM(G140:G152)</f>
        <v>262745.05</v>
      </c>
    </row>
    <row r="154" spans="1:7" s="204" customFormat="1" ht="12" customHeight="1" x14ac:dyDescent="0.2">
      <c r="A154" s="222"/>
      <c r="B154" s="217"/>
      <c r="C154" s="218"/>
      <c r="D154" s="218"/>
      <c r="E154" s="219"/>
      <c r="F154" s="219"/>
      <c r="G154" s="219"/>
    </row>
    <row r="155" spans="1:7" s="204" customFormat="1" ht="12" customHeight="1" x14ac:dyDescent="0.2">
      <c r="A155" s="212" t="s">
        <v>606</v>
      </c>
      <c r="B155" s="212"/>
      <c r="C155" s="212"/>
      <c r="D155" s="212"/>
      <c r="E155" s="212"/>
      <c r="F155" s="212"/>
      <c r="G155" s="212"/>
    </row>
    <row r="156" spans="1:7" s="204" customFormat="1" ht="12" customHeight="1" x14ac:dyDescent="0.2"/>
    <row r="157" spans="1:7" s="204" customFormat="1" ht="37.5" customHeight="1" x14ac:dyDescent="0.2">
      <c r="A157" s="96" t="s">
        <v>461</v>
      </c>
      <c r="B157" s="97" t="s">
        <v>462</v>
      </c>
      <c r="C157" s="98" t="s">
        <v>463</v>
      </c>
      <c r="D157" s="96" t="s">
        <v>464</v>
      </c>
      <c r="E157" s="96" t="s">
        <v>465</v>
      </c>
      <c r="F157" s="98" t="s">
        <v>466</v>
      </c>
      <c r="G157" s="98" t="s">
        <v>467</v>
      </c>
    </row>
    <row r="158" spans="1:7" s="204" customFormat="1" ht="16.5" customHeight="1" x14ac:dyDescent="0.2">
      <c r="A158" s="206">
        <v>1</v>
      </c>
      <c r="B158" s="96">
        <v>2</v>
      </c>
      <c r="C158" s="213">
        <v>3</v>
      </c>
      <c r="D158" s="96">
        <v>4</v>
      </c>
      <c r="E158" s="96">
        <v>5</v>
      </c>
      <c r="F158" s="98">
        <v>6</v>
      </c>
      <c r="G158" s="98">
        <v>7</v>
      </c>
    </row>
    <row r="159" spans="1:7" s="204" customFormat="1" ht="17.25" customHeight="1" x14ac:dyDescent="0.2">
      <c r="A159" s="215">
        <v>1</v>
      </c>
      <c r="B159" s="208" t="s">
        <v>575</v>
      </c>
      <c r="C159" s="215"/>
      <c r="D159" s="215" t="s">
        <v>469</v>
      </c>
      <c r="E159" s="215">
        <v>1</v>
      </c>
      <c r="F159" s="215">
        <v>12900</v>
      </c>
      <c r="G159" s="215">
        <f>+F159</f>
        <v>12900</v>
      </c>
    </row>
    <row r="160" spans="1:7" s="204" customFormat="1" ht="17.25" customHeight="1" x14ac:dyDescent="0.2">
      <c r="A160" s="215">
        <v>2</v>
      </c>
      <c r="B160" s="208" t="s">
        <v>576</v>
      </c>
      <c r="C160" s="215"/>
      <c r="D160" s="215" t="s">
        <v>469</v>
      </c>
      <c r="E160" s="215">
        <v>3</v>
      </c>
      <c r="F160" s="215">
        <v>36000</v>
      </c>
      <c r="G160" s="215">
        <f t="shared" ref="G160:G161" si="4">+F160</f>
        <v>36000</v>
      </c>
    </row>
    <row r="161" spans="1:7" s="204" customFormat="1" ht="17.25" customHeight="1" x14ac:dyDescent="0.2">
      <c r="A161" s="215">
        <v>3</v>
      </c>
      <c r="B161" s="208" t="s">
        <v>577</v>
      </c>
      <c r="C161" s="215"/>
      <c r="D161" s="215" t="s">
        <v>469</v>
      </c>
      <c r="E161" s="215">
        <v>3</v>
      </c>
      <c r="F161" s="215">
        <v>474</v>
      </c>
      <c r="G161" s="215">
        <f t="shared" si="4"/>
        <v>474</v>
      </c>
    </row>
    <row r="162" spans="1:7" s="204" customFormat="1" ht="17.25" customHeight="1" x14ac:dyDescent="0.2">
      <c r="A162" s="215">
        <v>4</v>
      </c>
      <c r="B162" s="208" t="s">
        <v>494</v>
      </c>
      <c r="C162" s="215"/>
      <c r="D162" s="215" t="s">
        <v>469</v>
      </c>
      <c r="E162" s="215">
        <v>2</v>
      </c>
      <c r="F162" s="215">
        <v>5000</v>
      </c>
      <c r="G162" s="215">
        <f>+F162</f>
        <v>5000</v>
      </c>
    </row>
    <row r="163" spans="1:7" s="204" customFormat="1" ht="19.5" customHeight="1" x14ac:dyDescent="0.2">
      <c r="A163" s="208"/>
      <c r="B163" s="209" t="s">
        <v>39</v>
      </c>
      <c r="C163" s="215"/>
      <c r="D163" s="215"/>
      <c r="E163" s="210"/>
      <c r="F163" s="210">
        <f>SUM(F159:F159)</f>
        <v>12900</v>
      </c>
      <c r="G163" s="210">
        <f>SUM(G159:G159)</f>
        <v>12900</v>
      </c>
    </row>
    <row r="165" spans="1:7" ht="63" customHeight="1" x14ac:dyDescent="0.25">
      <c r="A165" s="200" t="s">
        <v>597</v>
      </c>
      <c r="B165" s="200"/>
      <c r="C165" s="200"/>
      <c r="D165" s="200"/>
      <c r="E165" s="200"/>
      <c r="F165" s="200"/>
      <c r="G165" s="200"/>
    </row>
  </sheetData>
  <mergeCells count="13">
    <mergeCell ref="A165:G165"/>
    <mergeCell ref="A155:G155"/>
    <mergeCell ref="E1:G1"/>
    <mergeCell ref="A2:G2"/>
    <mergeCell ref="A3:G3"/>
    <mergeCell ref="A52:G52"/>
    <mergeCell ref="A59:G59"/>
    <mergeCell ref="A72:G72"/>
    <mergeCell ref="A81:G81"/>
    <mergeCell ref="A91:G91"/>
    <mergeCell ref="A121:G121"/>
    <mergeCell ref="A128:G128"/>
    <mergeCell ref="A137:G137"/>
  </mergeCells>
  <pageMargins left="0.47" right="0.23" top="0.23" bottom="0.17" header="0.19" footer="0.17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Sheet1</vt:lpstr>
      <vt:lpstr>հավելված 1</vt:lpstr>
      <vt:lpstr>հավելված 2</vt:lpstr>
      <vt:lpstr>հավելված 3</vt:lpstr>
      <vt:lpstr>հավելված 4</vt:lpstr>
      <vt:lpstr>Sheet2</vt:lpstr>
      <vt:lpstr>Sheet3</vt:lpstr>
      <vt:lpstr>'հավելված 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2018-10-17T13:44:22Z</dcterms:modified>
</cp:coreProperties>
</file>