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60" firstSheet="1" activeTab="1"/>
  </bookViews>
  <sheets>
    <sheet name="Sheet1" sheetId="1" state="hidden" r:id="rId1"/>
    <sheet name="avagani" sheetId="12" r:id="rId2"/>
    <sheet name="հավելված 2" sheetId="21" r:id="rId3"/>
    <sheet name="հավելված 3" sheetId="8" r:id="rId4"/>
    <sheet name="Sheet2" sheetId="2" state="hidden" r:id="rId5"/>
    <sheet name="Sheet3" sheetId="3" state="hidden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9" i="12" l="1"/>
  <c r="Q48" i="12"/>
  <c r="Q41" i="12"/>
  <c r="F217" i="8" l="1"/>
  <c r="F218" i="8"/>
  <c r="F219" i="8"/>
  <c r="F220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141" i="8"/>
  <c r="F142" i="8"/>
  <c r="F143" i="8"/>
  <c r="F144" i="8"/>
  <c r="F145" i="8"/>
  <c r="F146" i="8"/>
  <c r="F147" i="8"/>
  <c r="F148" i="8"/>
  <c r="F133" i="8"/>
  <c r="F134" i="8"/>
  <c r="F135" i="8"/>
  <c r="F136" i="8"/>
  <c r="F137" i="8"/>
  <c r="F138" i="8"/>
  <c r="F139" i="8"/>
  <c r="F140" i="8"/>
  <c r="F128" i="8"/>
  <c r="F129" i="8"/>
  <c r="F130" i="8"/>
  <c r="F131" i="8"/>
  <c r="F132" i="8"/>
  <c r="F121" i="8"/>
  <c r="F122" i="8"/>
  <c r="F123" i="8"/>
  <c r="F124" i="8"/>
  <c r="F125" i="8"/>
  <c r="F126" i="8"/>
  <c r="F127" i="8"/>
  <c r="F114" i="8"/>
  <c r="F115" i="8"/>
  <c r="F116" i="8"/>
  <c r="F117" i="8"/>
  <c r="F118" i="8"/>
  <c r="F119" i="8"/>
  <c r="F120" i="8"/>
  <c r="F107" i="8"/>
  <c r="F108" i="8"/>
  <c r="F109" i="8"/>
  <c r="F110" i="8"/>
  <c r="F111" i="8"/>
  <c r="F112" i="8"/>
  <c r="F113" i="8"/>
  <c r="F103" i="8"/>
  <c r="F104" i="8"/>
  <c r="F105" i="8"/>
  <c r="F106" i="8"/>
  <c r="F101" i="8"/>
  <c r="F102" i="8"/>
  <c r="F100" i="8"/>
  <c r="F98" i="8"/>
  <c r="F99" i="8"/>
  <c r="F97" i="8"/>
  <c r="F78" i="8"/>
  <c r="F75" i="8"/>
  <c r="F69" i="8"/>
  <c r="F70" i="8"/>
  <c r="F71" i="8"/>
  <c r="F65" i="8"/>
  <c r="F66" i="8"/>
  <c r="F67" i="8"/>
  <c r="F68" i="8"/>
  <c r="F64" i="8"/>
  <c r="F52" i="8"/>
  <c r="F53" i="8"/>
  <c r="F54" i="8"/>
  <c r="F55" i="8"/>
  <c r="F56" i="8"/>
  <c r="F57" i="8"/>
  <c r="F46" i="8"/>
  <c r="F47" i="8"/>
  <c r="F48" i="8"/>
  <c r="F49" i="8"/>
  <c r="F50" i="8"/>
  <c r="F51" i="8"/>
  <c r="F40" i="8"/>
  <c r="F41" i="8"/>
  <c r="F42" i="8"/>
  <c r="F43" i="8"/>
  <c r="F44" i="8"/>
  <c r="F45" i="8"/>
  <c r="F34" i="8"/>
  <c r="F35" i="8"/>
  <c r="F36" i="8"/>
  <c r="F37" i="8"/>
  <c r="F38" i="8"/>
  <c r="F39" i="8"/>
  <c r="F28" i="8"/>
  <c r="F29" i="8"/>
  <c r="F30" i="8"/>
  <c r="F31" i="8"/>
  <c r="F32" i="8"/>
  <c r="F33" i="8"/>
  <c r="F20" i="8"/>
  <c r="F21" i="8"/>
  <c r="F22" i="8"/>
  <c r="F23" i="8"/>
  <c r="F24" i="8"/>
  <c r="F25" i="8"/>
  <c r="F26" i="8"/>
  <c r="F27" i="8"/>
  <c r="F14" i="8"/>
  <c r="F15" i="8"/>
  <c r="F16" i="8"/>
  <c r="F17" i="8"/>
  <c r="F18" i="8"/>
  <c r="F19" i="8"/>
  <c r="F8" i="8"/>
  <c r="F9" i="8"/>
  <c r="F10" i="8"/>
  <c r="F11" i="8"/>
  <c r="F12" i="8"/>
  <c r="F13" i="8"/>
  <c r="F5" i="8"/>
  <c r="F6" i="8"/>
  <c r="F7" i="8"/>
  <c r="F4" i="8"/>
  <c r="D238" i="8"/>
  <c r="F235" i="8"/>
  <c r="F236" i="8"/>
  <c r="F232" i="8"/>
  <c r="F233" i="8"/>
  <c r="F234" i="8"/>
  <c r="F231" i="8"/>
  <c r="F230" i="8"/>
  <c r="F229" i="8"/>
  <c r="F225" i="8"/>
  <c r="F226" i="8"/>
  <c r="F227" i="8"/>
  <c r="F224" i="8"/>
  <c r="F223" i="8"/>
  <c r="F222" i="8"/>
  <c r="E19" i="12" l="1"/>
  <c r="C361" i="21"/>
  <c r="E360" i="21"/>
  <c r="E359" i="21"/>
  <c r="E358" i="21"/>
  <c r="E357" i="21"/>
  <c r="E356" i="21"/>
  <c r="E355" i="21"/>
  <c r="E354" i="21"/>
  <c r="E353" i="21"/>
  <c r="E352" i="21"/>
  <c r="E351" i="21"/>
  <c r="E350" i="21"/>
  <c r="E349" i="21"/>
  <c r="E348" i="21"/>
  <c r="E347" i="21"/>
  <c r="E346" i="21"/>
  <c r="E345" i="21"/>
  <c r="E344" i="21"/>
  <c r="E343" i="21"/>
  <c r="E342" i="21"/>
  <c r="E341" i="21"/>
  <c r="E340" i="21"/>
  <c r="E339" i="21"/>
  <c r="E338" i="21"/>
  <c r="D337" i="21"/>
  <c r="E337" i="21" s="1"/>
  <c r="E336" i="21"/>
  <c r="E335" i="21"/>
  <c r="E334" i="21"/>
  <c r="E333" i="21"/>
  <c r="E332" i="21"/>
  <c r="E331" i="21"/>
  <c r="E330" i="21"/>
  <c r="D329" i="21"/>
  <c r="E329" i="21" s="1"/>
  <c r="E328" i="21"/>
  <c r="E327" i="21"/>
  <c r="E326" i="21"/>
  <c r="D325" i="21"/>
  <c r="E325" i="21" s="1"/>
  <c r="E324" i="21"/>
  <c r="E323" i="21"/>
  <c r="E322" i="21"/>
  <c r="E321" i="21"/>
  <c r="E320" i="21"/>
  <c r="E319" i="21"/>
  <c r="E318" i="21"/>
  <c r="E317" i="21"/>
  <c r="E316" i="21"/>
  <c r="E315" i="21"/>
  <c r="E314" i="21"/>
  <c r="E313" i="21"/>
  <c r="E312" i="21"/>
  <c r="E311" i="21"/>
  <c r="E310" i="21"/>
  <c r="E309" i="21"/>
  <c r="E308" i="21"/>
  <c r="E307" i="21"/>
  <c r="E306" i="21"/>
  <c r="Q58" i="12"/>
  <c r="N58" i="12"/>
  <c r="H58" i="12"/>
  <c r="N57" i="12"/>
  <c r="K57" i="12"/>
  <c r="H57" i="12"/>
  <c r="E57" i="12"/>
  <c r="T56" i="12"/>
  <c r="Q56" i="12"/>
  <c r="N56" i="12"/>
  <c r="K56" i="12"/>
  <c r="H56" i="12"/>
  <c r="E56" i="12"/>
  <c r="N55" i="12"/>
  <c r="K55" i="12"/>
  <c r="H55" i="12"/>
  <c r="E55" i="12"/>
  <c r="T54" i="12"/>
  <c r="N54" i="12"/>
  <c r="K54" i="12"/>
  <c r="H54" i="12"/>
  <c r="E54" i="12"/>
  <c r="T53" i="12"/>
  <c r="P53" i="12"/>
  <c r="N53" i="12"/>
  <c r="K53" i="12"/>
  <c r="H53" i="12"/>
  <c r="D361" i="21" l="1"/>
  <c r="N17" i="12"/>
  <c r="H17" i="12"/>
  <c r="Q16" i="12"/>
  <c r="H16" i="12"/>
  <c r="N16" i="12"/>
  <c r="N15" i="12"/>
  <c r="H15" i="12"/>
  <c r="T14" i="12"/>
  <c r="Q14" i="12"/>
  <c r="N14" i="12"/>
  <c r="H14" i="12"/>
  <c r="H13" i="12"/>
  <c r="N13" i="12"/>
  <c r="T12" i="12"/>
  <c r="Q12" i="12"/>
  <c r="N12" i="12"/>
  <c r="H12" i="12"/>
  <c r="N10" i="12" l="1"/>
  <c r="H10" i="12"/>
  <c r="N9" i="12" l="1"/>
  <c r="H9" i="12"/>
  <c r="N8" i="12"/>
  <c r="H8" i="12"/>
  <c r="E24" i="12" l="1"/>
  <c r="H24" i="12"/>
  <c r="K24" i="12"/>
  <c r="N24" i="12"/>
  <c r="P24" i="12"/>
  <c r="T24" i="12"/>
  <c r="R59" i="12" l="1"/>
  <c r="L59" i="12" l="1"/>
  <c r="O59" i="12"/>
  <c r="Q59" i="12"/>
  <c r="U59" i="12"/>
  <c r="V59" i="12"/>
  <c r="E238" i="8"/>
  <c r="F238" i="8"/>
  <c r="E45" i="12" l="1"/>
  <c r="K10" i="12" l="1"/>
  <c r="I59" i="12" l="1"/>
  <c r="F7" i="12"/>
  <c r="F59" i="12" s="1"/>
  <c r="C59" i="12" l="1"/>
  <c r="E292" i="21" l="1"/>
  <c r="E291" i="21"/>
  <c r="E290" i="21"/>
  <c r="E289" i="21"/>
  <c r="E288" i="21"/>
  <c r="E287" i="21"/>
  <c r="E286" i="21"/>
  <c r="E285" i="21"/>
  <c r="E284" i="21"/>
  <c r="E283" i="21"/>
  <c r="E282" i="21"/>
  <c r="E281" i="21"/>
  <c r="E193" i="21"/>
  <c r="E192" i="21"/>
  <c r="E361" i="21" s="1"/>
  <c r="F63" i="12" l="1"/>
  <c r="J7" i="12" l="1"/>
  <c r="J59" i="12" s="1"/>
  <c r="H7" i="12" l="1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E18" i="12"/>
  <c r="E22" i="12"/>
  <c r="E23" i="12"/>
  <c r="E25" i="12"/>
  <c r="E26" i="12"/>
  <c r="E28" i="12"/>
  <c r="E29" i="12"/>
  <c r="E31" i="12"/>
  <c r="E32" i="12"/>
  <c r="E33" i="12"/>
  <c r="E36" i="12"/>
  <c r="E38" i="12"/>
  <c r="E39" i="12"/>
  <c r="E40" i="12"/>
  <c r="E41" i="12"/>
  <c r="E42" i="12"/>
  <c r="E43" i="12"/>
  <c r="E44" i="12"/>
  <c r="E46" i="12"/>
  <c r="E47" i="12"/>
  <c r="E48" i="12"/>
  <c r="E49" i="12"/>
  <c r="E52" i="12"/>
  <c r="E59" i="12" l="1"/>
  <c r="N7" i="12"/>
  <c r="H6" i="12"/>
  <c r="H59" i="12" s="1"/>
  <c r="N6" i="12"/>
  <c r="T46" i="12"/>
  <c r="T42" i="12"/>
  <c r="T43" i="12"/>
  <c r="T44" i="12"/>
  <c r="T45" i="12"/>
  <c r="T47" i="12"/>
  <c r="T48" i="12"/>
  <c r="T49" i="12"/>
  <c r="T50" i="12"/>
  <c r="T51" i="12"/>
  <c r="T52" i="12"/>
  <c r="T37" i="12"/>
  <c r="T38" i="12"/>
  <c r="T39" i="12"/>
  <c r="T40" i="12"/>
  <c r="T41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50" i="12"/>
  <c r="N51" i="12"/>
  <c r="N52" i="12"/>
  <c r="T26" i="12"/>
  <c r="T28" i="12"/>
  <c r="T29" i="12"/>
  <c r="F60" i="12" l="1"/>
  <c r="W14" i="12" l="1"/>
  <c r="W15" i="12"/>
  <c r="W16" i="12"/>
  <c r="W18" i="12"/>
  <c r="W13" i="12"/>
  <c r="W10" i="12"/>
  <c r="W9" i="12"/>
  <c r="W8" i="12"/>
  <c r="X13" i="12" l="1"/>
  <c r="X14" i="12"/>
  <c r="X15" i="12"/>
  <c r="X16" i="12"/>
  <c r="X17" i="12"/>
  <c r="X18" i="12"/>
  <c r="W12" i="12"/>
  <c r="X12" i="12" s="1"/>
  <c r="W7" i="12"/>
  <c r="W59" i="12" s="1"/>
  <c r="X9" i="12"/>
  <c r="X10" i="12"/>
  <c r="X6" i="12"/>
  <c r="X7" i="12" l="1"/>
  <c r="X8" i="12"/>
  <c r="X59" i="12" l="1"/>
  <c r="P37" i="12"/>
  <c r="K37" i="12"/>
  <c r="P39" i="12"/>
  <c r="K39" i="12"/>
  <c r="S17" i="12" l="1"/>
  <c r="S18" i="12"/>
  <c r="S19" i="12"/>
  <c r="S20" i="12"/>
  <c r="S21" i="12"/>
  <c r="S22" i="12"/>
  <c r="P6" i="12"/>
  <c r="P7" i="12"/>
  <c r="P9" i="12"/>
  <c r="P10" i="12"/>
  <c r="P20" i="12"/>
  <c r="P21" i="12"/>
  <c r="P22" i="12"/>
  <c r="P26" i="12"/>
  <c r="P27" i="12"/>
  <c r="P28" i="12"/>
  <c r="P29" i="12"/>
  <c r="P31" i="12"/>
  <c r="P32" i="12"/>
  <c r="P33" i="12"/>
  <c r="P34" i="12"/>
  <c r="P35" i="12"/>
  <c r="P36" i="12"/>
  <c r="P38" i="12"/>
  <c r="P40" i="12"/>
  <c r="P42" i="12"/>
  <c r="P43" i="12"/>
  <c r="P44" i="12"/>
  <c r="P46" i="12"/>
  <c r="P47" i="12"/>
  <c r="P49" i="12"/>
  <c r="P50" i="12"/>
  <c r="P51" i="12"/>
  <c r="P52" i="12"/>
  <c r="M19" i="12"/>
  <c r="M20" i="12"/>
  <c r="M21" i="12"/>
  <c r="M22" i="12"/>
  <c r="K6" i="12"/>
  <c r="K7" i="12"/>
  <c r="K8" i="12"/>
  <c r="K9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8" i="12"/>
  <c r="K40" i="12"/>
  <c r="K41" i="12"/>
  <c r="K42" i="12"/>
  <c r="K43" i="12"/>
  <c r="K44" i="12"/>
  <c r="K45" i="12"/>
  <c r="K46" i="12"/>
  <c r="K47" i="12"/>
  <c r="K48" i="12"/>
  <c r="K49" i="12"/>
  <c r="K51" i="12"/>
  <c r="K52" i="12"/>
  <c r="K50" i="12"/>
  <c r="D20" i="12"/>
  <c r="D21" i="12"/>
  <c r="M59" i="12" l="1"/>
  <c r="D59" i="12"/>
  <c r="S59" i="12"/>
  <c r="P59" i="12"/>
  <c r="K59" i="12"/>
  <c r="Q25" i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K6" i="1"/>
  <c r="H25" i="1" l="1"/>
  <c r="N25" i="1"/>
  <c r="E10" i="1"/>
  <c r="E25" i="1" s="1"/>
  <c r="C25" i="1"/>
  <c r="F27" i="1" s="1"/>
  <c r="K25" i="1"/>
  <c r="F29" i="1" l="1"/>
  <c r="N25" i="12" l="1"/>
  <c r="N26" i="12"/>
  <c r="N27" i="12"/>
  <c r="N30" i="12"/>
  <c r="N32" i="12"/>
  <c r="N29" i="12"/>
  <c r="N31" i="12"/>
  <c r="N28" i="12"/>
  <c r="T33" i="12"/>
  <c r="T30" i="12"/>
  <c r="T32" i="12"/>
  <c r="T31" i="12"/>
  <c r="T27" i="12"/>
  <c r="T34" i="12"/>
  <c r="T35" i="12"/>
  <c r="T36" i="12"/>
  <c r="T59" i="12" l="1"/>
  <c r="N59" i="12"/>
  <c r="G21" i="12"/>
  <c r="G22" i="12"/>
  <c r="G20" i="12"/>
  <c r="G19" i="12"/>
  <c r="G59" i="12" l="1"/>
  <c r="F61" i="12" s="1"/>
  <c r="F62" i="12" s="1"/>
</calcChain>
</file>

<file path=xl/sharedStrings.xml><?xml version="1.0" encoding="utf-8"?>
<sst xmlns="http://schemas.openxmlformats.org/spreadsheetml/2006/main" count="1486" uniqueCount="1276">
  <si>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</si>
  <si>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</si>
  <si>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</si>
  <si>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</si>
  <si>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</si>
  <si>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</si>
  <si>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</si>
  <si>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</si>
  <si>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</si>
  <si>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</si>
  <si>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</si>
  <si>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</si>
  <si>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</si>
  <si>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</si>
  <si>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</si>
  <si>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</si>
  <si>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</si>
  <si>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</si>
  <si>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</si>
  <si>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</si>
  <si>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</si>
  <si>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</si>
  <si>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</si>
  <si>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</si>
  <si>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</si>
  <si>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</si>
  <si>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</si>
  <si>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</si>
  <si>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</si>
  <si>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</si>
  <si>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</si>
  <si>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</si>
  <si>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</si>
  <si>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</si>
  <si>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</si>
  <si>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</si>
  <si>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</si>
  <si>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</si>
  <si>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</si>
  <si>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</si>
  <si>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</si>
  <si>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</si>
  <si>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</si>
  <si>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</si>
  <si>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</si>
  <si>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</si>
  <si>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</si>
  <si>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</si>
  <si>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</si>
  <si>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</si>
  <si>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շենքեր  և  շինություններ</t>
  </si>
  <si>
    <t>Համայնքային սեփականության հողամասեր /55357.14 հա,/</t>
  </si>
  <si>
    <t>Մալուխ /բազմաջիղ պղինձ, 2x4մմ/  500մ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</si>
  <si>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</si>
  <si>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</si>
  <si>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</si>
  <si>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</si>
  <si>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</si>
  <si>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</si>
  <si>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</si>
  <si>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</si>
  <si>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</si>
  <si>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</si>
  <si>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</si>
  <si>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</si>
  <si>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</si>
  <si>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</si>
  <si>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</si>
  <si>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</si>
  <si>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</si>
  <si>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</si>
  <si>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</si>
  <si>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</si>
  <si>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</si>
  <si>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</si>
  <si>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</si>
  <si>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</si>
  <si>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</si>
  <si>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</si>
  <si>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</si>
  <si>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</si>
  <si>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</si>
  <si>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</si>
  <si>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</si>
  <si>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</si>
  <si>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</si>
  <si>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</si>
  <si>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</si>
  <si>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</si>
  <si>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</si>
  <si>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</si>
  <si>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</si>
  <si>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</si>
  <si>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</si>
  <si>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</si>
  <si>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</si>
  <si>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</si>
  <si>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</si>
  <si>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</si>
  <si>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</si>
  <si>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</si>
  <si>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</si>
  <si>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</si>
  <si>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</si>
  <si>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</si>
  <si>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</si>
  <si>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</si>
  <si>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</si>
  <si>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</si>
  <si>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</si>
  <si>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</si>
  <si>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</si>
  <si>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</si>
  <si>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</si>
  <si>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</si>
  <si>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</si>
  <si>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</si>
  <si>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</si>
  <si>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ծննդատուն</t>
  </si>
  <si>
    <t>Հացավան բնակավյրի խանութի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</si>
  <si>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</si>
  <si>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</si>
  <si>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</si>
  <si>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</si>
  <si>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</si>
  <si>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</si>
  <si>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</si>
  <si>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</si>
  <si>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</si>
  <si>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</si>
  <si>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</si>
  <si>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</si>
  <si>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</si>
  <si>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</si>
  <si>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</si>
  <si>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</si>
  <si>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</si>
  <si>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</si>
  <si>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</si>
  <si>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</si>
  <si>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</si>
  <si>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</si>
  <si>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</si>
  <si>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</si>
  <si>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</si>
  <si>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</si>
  <si>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</si>
  <si>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</si>
  <si>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</si>
  <si>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</si>
  <si>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</si>
  <si>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</si>
  <si>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</si>
  <si>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</si>
  <si>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</si>
  <si>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</si>
  <si>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</si>
  <si>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</si>
  <si>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</si>
  <si>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</si>
  <si>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</si>
  <si>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</si>
  <si>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</si>
  <si>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</si>
  <si>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</si>
  <si>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</si>
  <si>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</si>
  <si>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</si>
  <si>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</si>
  <si>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</si>
  <si>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</si>
  <si>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</si>
  <si>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</si>
  <si>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</si>
  <si>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</si>
  <si>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</si>
  <si>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</si>
  <si>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</si>
  <si>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</si>
  <si>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</si>
  <si>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</si>
  <si>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</si>
  <si>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</si>
  <si>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</si>
  <si>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</si>
  <si>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</si>
  <si>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</si>
  <si>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</si>
  <si>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</si>
  <si>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</si>
  <si>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</si>
  <si>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</si>
  <si>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</si>
  <si>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</si>
  <si>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</si>
  <si>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</si>
  <si>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</si>
  <si>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</si>
  <si>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</si>
  <si>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</si>
  <si>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</si>
  <si>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</si>
  <si>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</si>
  <si>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</si>
  <si>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</si>
  <si>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</si>
  <si>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</si>
  <si>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</si>
  <si>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</si>
  <si>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</si>
  <si>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</si>
  <si>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</si>
  <si>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</si>
  <si>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</si>
  <si>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</si>
  <si>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</si>
  <si>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</si>
  <si>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</si>
  <si>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</si>
  <si>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</si>
  <si>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</si>
  <si>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</si>
  <si>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</si>
  <si>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</si>
  <si>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</si>
  <si>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</si>
  <si>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</si>
  <si>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</si>
  <si>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</si>
  <si>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</si>
  <si>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</si>
  <si>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</si>
  <si>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</si>
  <si>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</si>
  <si>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</si>
  <si>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</si>
  <si>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</si>
  <si>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</si>
  <si>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</si>
  <si>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</si>
  <si>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</si>
  <si>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</si>
  <si>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</si>
  <si>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</si>
  <si>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</si>
  <si>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</si>
  <si>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</si>
  <si>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</si>
  <si>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</si>
  <si>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</si>
  <si>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</si>
  <si>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</si>
  <si>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</si>
  <si>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</si>
  <si>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</si>
  <si>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</si>
  <si>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</si>
  <si>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</si>
  <si>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</si>
  <si>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</si>
  <si>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</si>
  <si>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</si>
  <si>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</si>
  <si>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</si>
  <si>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</si>
  <si>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</si>
  <si>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</si>
  <si>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</si>
  <si>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</si>
  <si>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</si>
  <si>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</si>
  <si>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</si>
  <si>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</si>
  <si>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</si>
  <si>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</si>
  <si>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</si>
  <si>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</si>
  <si>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</si>
  <si>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</si>
  <si>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</si>
  <si>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</si>
  <si>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</si>
  <si>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</si>
  <si>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Բռնակոթ  բնակավայրում հովվի կացարան</t>
  </si>
  <si>
    <t>Քարե դաշտ արոտավայրի ջրելատեղի</t>
  </si>
  <si>
    <t>Ընդամենը</t>
  </si>
  <si>
    <t>Ջրի ներքին ցանց ՝ 1.5 կմ</t>
  </si>
  <si>
    <t>Ջրի արտաքին  ցանց ՝ 9  կմ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</si>
  <si>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</si>
  <si>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</si>
  <si>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</si>
  <si>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</si>
  <si>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</si>
  <si>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</si>
  <si>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</si>
  <si>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</si>
  <si>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</si>
  <si>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</si>
  <si>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Աշոտավան բնակավայրի հանրախանութի  շենք /կենցաղի տուն</t>
  </si>
  <si>
    <t>Վաղատին բնակավայր</t>
  </si>
  <si>
    <t>Մսի վաճառակետ</t>
  </si>
  <si>
    <t>Անվանում</t>
  </si>
  <si>
    <t>Նստարան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</si>
  <si>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</si>
  <si>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</si>
  <si>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</si>
  <si>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</si>
  <si>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</si>
  <si>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</si>
  <si>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</si>
  <si>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ՇՇ-00003</t>
  </si>
  <si>
    <t>ՇՇ-00004</t>
  </si>
  <si>
    <t>ՇՇ-00005</t>
  </si>
  <si>
    <t>ՇՇ-00006</t>
  </si>
  <si>
    <t>ՇՇ-00007</t>
  </si>
  <si>
    <t>ՇՇ-00008</t>
  </si>
  <si>
    <t>ՇՇ-00009</t>
  </si>
  <si>
    <t>ՇՇ-00010</t>
  </si>
  <si>
    <t>ՇՇ-00011</t>
  </si>
  <si>
    <t>ՇՇ-00012</t>
  </si>
  <si>
    <t>ՇՇ-00013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</si>
  <si>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</si>
  <si>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</si>
  <si>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</si>
  <si>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</si>
  <si>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</si>
  <si>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</si>
  <si>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</si>
  <si>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</si>
  <si>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</si>
  <si>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</si>
  <si>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</si>
  <si>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</si>
  <si>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</si>
  <si>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</si>
  <si>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</si>
  <si>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</si>
  <si>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</si>
  <si>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</si>
  <si>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</si>
  <si>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</si>
  <si>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</si>
  <si>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</si>
  <si>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</si>
  <si>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</si>
  <si>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</si>
  <si>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</si>
  <si>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</si>
  <si>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</si>
  <si>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</si>
  <si>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</si>
  <si>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</si>
  <si>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</si>
  <si>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</si>
  <si>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</si>
  <si>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</si>
  <si>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</si>
  <si>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</si>
  <si>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</si>
  <si>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</si>
  <si>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</si>
  <si>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</si>
  <si>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</si>
  <si>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</si>
  <si>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</si>
  <si>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</si>
  <si>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</si>
  <si>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</si>
  <si>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</si>
  <si>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</si>
  <si>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</si>
  <si>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</si>
  <si>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</si>
  <si>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</si>
  <si>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</si>
  <si>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</si>
  <si>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</si>
  <si>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</si>
  <si>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</si>
  <si>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</si>
  <si>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</si>
  <si>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</si>
  <si>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</si>
  <si>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</si>
  <si>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</si>
  <si>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</si>
  <si>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</si>
  <si>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</si>
  <si>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</si>
  <si>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</si>
  <si>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</si>
  <si>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</si>
  <si>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</si>
  <si>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</si>
  <si>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</si>
  <si>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</si>
  <si>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</si>
  <si>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</si>
  <si>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</si>
  <si>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</si>
  <si>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</si>
  <si>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</si>
  <si>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</si>
  <si>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</si>
  <si>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</si>
  <si>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</si>
  <si>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</si>
  <si>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</si>
  <si>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</si>
  <si>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</si>
  <si>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</si>
  <si>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</si>
  <si>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</si>
  <si>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</si>
  <si>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</si>
  <si>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</si>
  <si>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</si>
  <si>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</si>
  <si>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</si>
  <si>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</si>
  <si>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</si>
  <si>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</si>
  <si>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</si>
  <si>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</si>
  <si>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</si>
  <si>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</si>
  <si>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</si>
  <si>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</si>
  <si>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</si>
  <si>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</si>
  <si>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</si>
  <si>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</si>
  <si>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</si>
  <si>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</si>
  <si>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</si>
  <si>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</si>
  <si>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</si>
  <si>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</si>
  <si>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</si>
  <si>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</si>
  <si>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</si>
  <si>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</si>
  <si>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</si>
  <si>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</si>
  <si>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</si>
  <si>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</si>
  <si>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</si>
  <si>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</si>
  <si>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</si>
  <si>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</si>
  <si>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</si>
  <si>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</si>
  <si>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</si>
  <si>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</si>
  <si>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</si>
  <si>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</si>
  <si>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</si>
  <si>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</si>
  <si>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</si>
  <si>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</si>
  <si>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</si>
  <si>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</si>
  <si>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</si>
  <si>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</si>
  <si>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</si>
  <si>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</si>
  <si>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</si>
  <si>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</si>
  <si>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</si>
  <si>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</si>
  <si>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</si>
  <si>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</si>
  <si>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</si>
  <si>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</si>
  <si>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</si>
  <si>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</si>
  <si>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</si>
  <si>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</si>
  <si>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</si>
  <si>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</si>
  <si>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</si>
  <si>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</si>
  <si>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</si>
  <si>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</si>
  <si>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</si>
  <si>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</si>
  <si>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</si>
  <si>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</si>
  <si>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</si>
  <si>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</si>
  <si>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</si>
  <si>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</si>
  <si>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</si>
  <si>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</si>
  <si>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</si>
  <si>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</si>
  <si>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</si>
  <si>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</si>
  <si>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</si>
  <si>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</si>
  <si>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</si>
  <si>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</si>
  <si>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</si>
  <si>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</si>
  <si>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</si>
  <si>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</si>
  <si>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</si>
  <si>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</si>
  <si>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</si>
  <si>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</si>
  <si>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</si>
  <si>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</si>
  <si>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</si>
  <si>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</si>
  <si>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</si>
  <si>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</si>
  <si>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</si>
  <si>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</si>
  <si>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</si>
  <si>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</si>
  <si>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</si>
  <si>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</si>
  <si>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</si>
  <si>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</si>
  <si>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</si>
  <si>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</si>
  <si>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</si>
  <si>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</si>
  <si>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</si>
  <si>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</si>
  <si>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</si>
  <si>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Ախ/կենս-1</t>
  </si>
  <si>
    <t>Լուսավորության համակարգ</t>
  </si>
  <si>
    <t>Ախ/կենս-2</t>
  </si>
  <si>
    <t>Խմելու ջրի խողովակաշար Բնունիսից</t>
  </si>
  <si>
    <t>Ախ/կենս-3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</si>
  <si>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</si>
  <si>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</si>
  <si>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</si>
  <si>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</si>
  <si>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</si>
  <si>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</si>
  <si>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</si>
  <si>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</si>
  <si>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</si>
  <si>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</si>
  <si>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</si>
  <si>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Ջրավազան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</si>
  <si>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</si>
  <si>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</si>
  <si>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</si>
  <si>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</si>
  <si>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</si>
  <si>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</si>
  <si>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</si>
  <si>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</si>
  <si>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</si>
  <si>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Կամուրջ</t>
  </si>
  <si>
    <t>Աղ/կենս-6</t>
  </si>
  <si>
    <t>Աղ/կենս-7</t>
  </si>
  <si>
    <t>Հուշաղբյուր հայրենական պատերազմի</t>
  </si>
  <si>
    <t>Հուշաղբյուր արցախյան  պատերազմի</t>
  </si>
  <si>
    <t>Հովանոց 6 նստատեղերով</t>
  </si>
  <si>
    <t>Անգ/կենս-1</t>
  </si>
  <si>
    <t>Անգ/կենս-2</t>
  </si>
  <si>
    <t>Ավտոկանգառի հովանոց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</si>
  <si>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</si>
  <si>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</si>
  <si>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</si>
  <si>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</si>
  <si>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</si>
  <si>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</si>
  <si>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</si>
  <si>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</si>
  <si>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Գերեզմաններ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</si>
  <si>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</si>
  <si>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</si>
  <si>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</si>
  <si>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</si>
  <si>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</si>
  <si>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</si>
  <si>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</si>
  <si>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</si>
  <si>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</si>
  <si>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</si>
  <si>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</si>
  <si>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</si>
  <si>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</si>
  <si>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</si>
  <si>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</si>
  <si>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</si>
  <si>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</si>
  <si>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</si>
  <si>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</si>
  <si>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</si>
  <si>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</si>
  <si>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</si>
  <si>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</si>
  <si>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</si>
  <si>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</si>
  <si>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</si>
  <si>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</si>
  <si>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</si>
  <si>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</si>
  <si>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</si>
  <si>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Նստարաններ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</si>
  <si>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</si>
  <si>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</si>
  <si>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</si>
  <si>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</si>
  <si>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</si>
  <si>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</si>
  <si>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</si>
  <si>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</si>
  <si>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</si>
  <si>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</si>
  <si>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</si>
  <si>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</si>
  <si>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</si>
  <si>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</si>
  <si>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</si>
  <si>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</si>
  <si>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</si>
  <si>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</si>
  <si>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</si>
  <si>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</si>
  <si>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</si>
  <si>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</si>
  <si>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</si>
  <si>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</si>
  <si>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</si>
  <si>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</si>
  <si>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</si>
  <si>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</si>
  <si>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</si>
  <si>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</si>
  <si>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</si>
  <si>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</si>
  <si>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</si>
  <si>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</si>
  <si>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</si>
  <si>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</si>
  <si>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Գերեզման</t>
  </si>
  <si>
    <t>Ն/կենս-13</t>
  </si>
  <si>
    <t>Ն/կենս-2</t>
  </si>
  <si>
    <t>Ն/կենս-3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</si>
  <si>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</si>
  <si>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</si>
  <si>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</si>
  <si>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</si>
  <si>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</si>
  <si>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</si>
  <si>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</si>
  <si>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</si>
  <si>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</si>
  <si>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</si>
  <si>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Երկաթյա նստարան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</si>
  <si>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</si>
  <si>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</si>
  <si>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</si>
  <si>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</si>
  <si>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</si>
  <si>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</si>
  <si>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</si>
  <si>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</si>
  <si>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</si>
  <si>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</si>
  <si>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</si>
  <si>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</si>
  <si>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</si>
  <si>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</si>
  <si>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</si>
  <si>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</si>
  <si>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</si>
  <si>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</si>
  <si>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</si>
  <si>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</si>
  <si>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</si>
  <si>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</si>
  <si>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</si>
  <si>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</si>
  <si>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</si>
  <si>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</si>
  <si>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</si>
  <si>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</si>
  <si>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</si>
  <si>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</si>
  <si>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</si>
  <si>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</si>
  <si>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</si>
  <si>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</si>
  <si>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</si>
  <si>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</si>
  <si>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</si>
  <si>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</si>
  <si>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</si>
  <si>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</si>
  <si>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</si>
  <si>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</si>
  <si>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</si>
  <si>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</si>
  <si>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</si>
  <si>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</si>
  <si>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</si>
  <si>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</si>
  <si>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</si>
  <si>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</si>
  <si>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</si>
  <si>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</si>
  <si>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</si>
  <si>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</si>
  <si>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</si>
  <si>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</si>
  <si>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</si>
  <si>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</si>
  <si>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</si>
  <si>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</si>
  <si>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</si>
  <si>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</si>
  <si>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</si>
  <si>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</si>
  <si>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</si>
  <si>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</si>
  <si>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</si>
  <si>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</si>
  <si>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</si>
  <si>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</si>
  <si>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</si>
  <si>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</si>
  <si>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</si>
  <si>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</si>
  <si>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</si>
  <si>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</si>
  <si>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</si>
  <si>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</si>
  <si>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</si>
  <si>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</si>
  <si>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</si>
  <si>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Աղբարկղ /մեծ/</t>
  </si>
  <si>
    <t>Աղբարկղ /փոքր/</t>
  </si>
  <si>
    <t>Աղբաման</t>
  </si>
  <si>
    <t>Հենասյուն</t>
  </si>
  <si>
    <t>ՍՀ/կենս-11</t>
  </si>
  <si>
    <t>Հյուրանոցի մոտի հուշարձան</t>
  </si>
  <si>
    <t>Լուսատու</t>
  </si>
  <si>
    <t>ՍՀ/կենս-1183</t>
  </si>
  <si>
    <t>Փողոցի լուսավորություն /Էլեկտրական գծի երկարություն 1625X2/</t>
  </si>
  <si>
    <t>ՍՀ/կենս-12</t>
  </si>
  <si>
    <t>Հայրենական պատերազմի հուշարձան</t>
  </si>
  <si>
    <t>ՍՀ/կենս-1264</t>
  </si>
  <si>
    <t>Ճանապարհային նշաններ</t>
  </si>
  <si>
    <t>Լուսացույց` զգուշացնող թարթող</t>
  </si>
  <si>
    <t>Լուսացույց</t>
  </si>
  <si>
    <t>Հասարակական զուգարան</t>
  </si>
  <si>
    <t>ՍՀ/կենս-1289</t>
  </si>
  <si>
    <t>ՍՀ/կենս-1297</t>
  </si>
  <si>
    <t>Էնորգոխնայող լամպ/TORCH 5w/</t>
  </si>
  <si>
    <t>ՍՀ/կենս-13</t>
  </si>
  <si>
    <t>Երկրաշարժի զոհերի հուշարձան</t>
  </si>
  <si>
    <t>Լուսատու /D=200մմ/</t>
  </si>
  <si>
    <t>ՍՀ/կենս-14</t>
  </si>
  <si>
    <t>Վ. Ոսկանյանի արձան</t>
  </si>
  <si>
    <t>ՍՀ/կենս-15</t>
  </si>
  <si>
    <t>Սիսակ Նահապետի հրապարակի շատրվաններ</t>
  </si>
  <si>
    <t>ՍՀ/կենս-16</t>
  </si>
  <si>
    <t>Սիսական փողոցի հուշարձան-աղբյուր</t>
  </si>
  <si>
    <t>ՍՀ/կենս-17</t>
  </si>
  <si>
    <t>Կ.Դեմիրճյանի անվան այգի</t>
  </si>
  <si>
    <t>Լուսատուներ հենասյուներով</t>
  </si>
  <si>
    <t>ՍՀ/կենս-18</t>
  </si>
  <si>
    <t>Մայիսի 28-ի անվան այգի</t>
  </si>
  <si>
    <t>ՍՀ/կենս-19</t>
  </si>
  <si>
    <t>Մանկական այգի</t>
  </si>
  <si>
    <t>Աղբաման /ՈՒրբան/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</si>
  <si>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</si>
  <si>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</si>
  <si>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</si>
  <si>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</si>
  <si>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</si>
  <si>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</si>
  <si>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</si>
  <si>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</si>
  <si>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</si>
  <si>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</si>
  <si>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</si>
  <si>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</si>
  <si>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ՍՀ/կենս-2000</t>
  </si>
  <si>
    <t>Խողովակներ 530մմ տրամագծով՝ 147գծմ</t>
  </si>
  <si>
    <t>Փական d-100 մակնիշի</t>
  </si>
  <si>
    <t>Մանկական խաղահրապարակ Սիսիանի համայնքում</t>
  </si>
  <si>
    <t>ՍՀ/կենս-2023</t>
  </si>
  <si>
    <t>Մայթեր</t>
  </si>
  <si>
    <t>ՍՀ/կենս-2024</t>
  </si>
  <si>
    <t>Փողոցային լուսավորություն</t>
  </si>
  <si>
    <t>Լուսամփոփ</t>
  </si>
  <si>
    <t>ՍՀ/կենս-21</t>
  </si>
  <si>
    <t>Աղբավայր</t>
  </si>
  <si>
    <t>Աղբաման Ուրբան</t>
  </si>
  <si>
    <t>ՍՀ/կենս-22</t>
  </si>
  <si>
    <t>Կամարով կամուրջ Գ. Նժդեհի փ.</t>
  </si>
  <si>
    <t>ՍՀ/կենս-2223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</si>
  <si>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</si>
  <si>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</si>
  <si>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</si>
  <si>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</si>
  <si>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</si>
  <si>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</si>
  <si>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</si>
  <si>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</si>
  <si>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</si>
  <si>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</si>
  <si>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</si>
  <si>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ՍՀ/կենս-23</t>
  </si>
  <si>
    <t>Հետիոտն կամուրջ</t>
  </si>
  <si>
    <t>ՍՀ/կենս-24</t>
  </si>
  <si>
    <t>Հեծանային կամուրջ /ԲՈՒԱՏ-ի հարևանությամբ/</t>
  </si>
  <si>
    <t>ՍՀ/կենս-25</t>
  </si>
  <si>
    <t>Հեծանային կամուրջ /ՙՍերպանտինա՚ ՍՊԸ-ի հարևանությամբ/</t>
  </si>
  <si>
    <t>ՍՀ/կենս-26</t>
  </si>
  <si>
    <t>Ոռոգման ցանց` 9853 գ.մ.</t>
  </si>
  <si>
    <t>ՍՀ/կենս-27</t>
  </si>
  <si>
    <t>Ջրային հայելիներ</t>
  </si>
  <si>
    <t>ՍՀ/կենս-28</t>
  </si>
  <si>
    <t>Զուգարան Երևանյան այգում</t>
  </si>
  <si>
    <t>ՍՀ/կենս-29</t>
  </si>
  <si>
    <t>ՍՀ/կենս-3</t>
  </si>
  <si>
    <t>Գործող գերեզմանատուն</t>
  </si>
  <si>
    <t>ՍՀ/կենս-4</t>
  </si>
  <si>
    <t>Սյունիքի գերեզմանատուն</t>
  </si>
  <si>
    <t>Հենասյուներ փոքր</t>
  </si>
  <si>
    <t>ՍՀ/կենս-5</t>
  </si>
  <si>
    <t>Պանթեոն</t>
  </si>
  <si>
    <t>Սնդիկային լամպով լուսատու</t>
  </si>
  <si>
    <t>ՍՀ/կենս-6</t>
  </si>
  <si>
    <t>Մայր հուշարձան</t>
  </si>
  <si>
    <t>ՍՀ/կենս-623</t>
  </si>
  <si>
    <t>Փողոցային լուսավորություն,  այդ թվում`</t>
  </si>
  <si>
    <t>ՍՀ/կենս-7</t>
  </si>
  <si>
    <t>Համո Սահյանի հուշարձան</t>
  </si>
  <si>
    <t>Հենասյուն մեծ</t>
  </si>
  <si>
    <t>ՍՀ/կենս-8</t>
  </si>
  <si>
    <t>Շահումյանի արձան</t>
  </si>
  <si>
    <t>ՍՀ/կենս-834</t>
  </si>
  <si>
    <t>Պլաստմասսե լուսամփոփ</t>
  </si>
  <si>
    <t>ՍՀ/կենս-888</t>
  </si>
  <si>
    <t>Էլ. հաղորդալարի երկարություն 18.66X100 գմ</t>
  </si>
  <si>
    <t>ՍՀ/կենս-9</t>
  </si>
  <si>
    <t>Ն. Ադոնցի արձան</t>
  </si>
  <si>
    <t>Հաշվիչի տուփ</t>
  </si>
  <si>
    <t>Ավտոմատ փոխարկիչ</t>
  </si>
  <si>
    <t>Միաֆազ էլ. հաշվիչ</t>
  </si>
  <si>
    <t>Էլ. ժամանակի ռելե</t>
  </si>
  <si>
    <t>էլ. լուսավորության լամպ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</si>
  <si>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</si>
  <si>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</si>
  <si>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</si>
  <si>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</si>
  <si>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</si>
  <si>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</si>
  <si>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</si>
  <si>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</si>
  <si>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</si>
  <si>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</si>
  <si>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</si>
  <si>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</si>
  <si>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</si>
  <si>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ՍՀ/կենս-983</t>
  </si>
  <si>
    <t>ՍՀ/կենս-984</t>
  </si>
  <si>
    <t>ՍՀ/կենս-985</t>
  </si>
  <si>
    <t>ՍՀ/կենս-986</t>
  </si>
  <si>
    <t>Խաղահրապարակ Ֆիզկուլտուրնիկների 6`         0.37 հազ.ք.մ.</t>
  </si>
  <si>
    <t>ՍՀ/կենս-987</t>
  </si>
  <si>
    <t>ՍՀ/կենս-988</t>
  </si>
  <si>
    <t>Սահարան 3.6x0.7x2.4</t>
  </si>
  <si>
    <t>ՍՀ/կենս-989</t>
  </si>
  <si>
    <t>Շղթաներով փոքր ճոճանակ 2.5x0.5x1.8</t>
  </si>
  <si>
    <t>ՍՀ/կենս-990</t>
  </si>
  <si>
    <t>ՍՀ/կենս-991</t>
  </si>
  <si>
    <t>Սեղան-նստարան /L-2m/</t>
  </si>
  <si>
    <t>ՍՀ/կենս-992</t>
  </si>
  <si>
    <t>ՍՀ/կենս-993</t>
  </si>
  <si>
    <t>ՍՀ/կենս-994</t>
  </si>
  <si>
    <t>ՍՀ/կենս-995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</si>
  <si>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</si>
  <si>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</si>
  <si>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</si>
  <si>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</si>
  <si>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</si>
  <si>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</si>
  <si>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</si>
  <si>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</si>
  <si>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</si>
  <si>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</si>
  <si>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</si>
  <si>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</si>
  <si>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</si>
  <si>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</si>
  <si>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</si>
  <si>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</si>
  <si>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</si>
  <si>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Տոլ/կենս-8</t>
  </si>
  <si>
    <t>Ոռոգման ջրատար 7 կմ</t>
  </si>
  <si>
    <t>Տոլ/կենս-9</t>
  </si>
  <si>
    <t>Փողոցային լուսատուներ</t>
  </si>
  <si>
    <t>ՇՇ-00045-00062</t>
  </si>
  <si>
    <t>ГРП-ի ջրատար խողովակ</t>
  </si>
  <si>
    <t>Ք.Սիսիան,Գ.Նժդեհի-1, 09-006-109-001-031</t>
  </si>
  <si>
    <t>Ք.Սիսիան,Չարենցի 5,09-006-0250-0005</t>
  </si>
  <si>
    <t>Ք.Սիսիան, Ֆիզկուլտուրնիկների 5/3-1,09-006-0224-0033</t>
  </si>
  <si>
    <t>Թասիկ  բնակավայրի  գրասենյակի շենք</t>
  </si>
  <si>
    <t>Թասիկ  բնակավայրի  ակումբ -կինոխցիկ</t>
  </si>
  <si>
    <t>Թասիկ  բնակավայրի գրադարանի շենք վեր.կաթի հավաքման կետ</t>
  </si>
  <si>
    <t>Թասիկ  բնակավայրի կորմոցեխ</t>
  </si>
  <si>
    <t>Թասիկ  բնակավայրի պահեստ</t>
  </si>
  <si>
    <t>Թասիկ  բնակավայրի բաղնիքի շենք</t>
  </si>
  <si>
    <t>Թասիկ  բնակավայրի նախկին կաթի մշակման կետ</t>
  </si>
  <si>
    <t>Թասիկ  բնակավայրի մանկապարտեզի շենք</t>
  </si>
  <si>
    <t>Ք.Սիսիան,Չարենցի 7/1</t>
  </si>
  <si>
    <t>Փող.8,տ.1, 09-102-005-015-001</t>
  </si>
  <si>
    <t>Փող 3,թիվ 1,09010-0013-0009-001</t>
  </si>
  <si>
    <t>2-րդ փող 1 շենք</t>
  </si>
  <si>
    <t>1- փող 1 շենք,09-103-009-002</t>
  </si>
  <si>
    <t>2-րդ փող 2 շենք</t>
  </si>
  <si>
    <t>2-րդ փողոց 30,09-015-0015-0008</t>
  </si>
  <si>
    <t>1-ին փ.շ 21, 09-015-009-030-001-001</t>
  </si>
  <si>
    <t>Փող 1-ին , շ-14</t>
  </si>
  <si>
    <t xml:space="preserve"> Փող 8-րդ , շ 1,09036-0006-0002</t>
  </si>
  <si>
    <t xml:space="preserve">Փող 2-րդ ,1նրբ.շ 2-րդ </t>
  </si>
  <si>
    <t>Փող 3-րդ. Շ 12/1</t>
  </si>
  <si>
    <t>2-րդ փ,շ 28, բն 1ա</t>
  </si>
  <si>
    <t>3-րդ փ,շ 10, բն 61բ</t>
  </si>
  <si>
    <t>Փող 6-րդ ,շ-8</t>
  </si>
  <si>
    <t>Փող 6-րդ ,շ-6</t>
  </si>
  <si>
    <t>3-րդ փ,շ 12, բն 63 բ</t>
  </si>
  <si>
    <t>3-րդ փ,շ 5, բն 56 ա</t>
  </si>
  <si>
    <t>Փող 3,շ 11</t>
  </si>
  <si>
    <t>Փող 3,շ 14</t>
  </si>
  <si>
    <t>Փող 3,շ 12</t>
  </si>
  <si>
    <t>Հրապարակի փողոց 1</t>
  </si>
  <si>
    <t>Հրապարակի փողոց 2</t>
  </si>
  <si>
    <t>Փող 8, շ. 37</t>
  </si>
  <si>
    <t>«Զ.Ա. Խաչատրյանի անվան գեղարվեստի դպրոց ՀՈԱԿ-ի շենք</t>
  </si>
  <si>
    <t xml:space="preserve">2-րդ փ,շ 4, բն 23 </t>
  </si>
  <si>
    <t>2-րդ փ,շ 28, բն 1բ</t>
  </si>
  <si>
    <t>2-րդ փ,շ 31, բն 45 ա</t>
  </si>
  <si>
    <t>Հրապարակ 1</t>
  </si>
  <si>
    <t>Հրապարակ 2</t>
  </si>
  <si>
    <t>Փող 6-րդ ,շ-20</t>
  </si>
  <si>
    <t>Փող 6-րդ ,շ-18</t>
  </si>
  <si>
    <t>Փող 1- ,շ-31</t>
  </si>
  <si>
    <t>Փող 1.շ 32</t>
  </si>
  <si>
    <t>Փող 1.շ 28</t>
  </si>
  <si>
    <t>Փող 5.շ 1/1 բն3</t>
  </si>
  <si>
    <t>Փող 6-րդ ,շ-19/1</t>
  </si>
  <si>
    <t>Փող.1,շ 4</t>
  </si>
  <si>
    <t>Փող.1,շ 25</t>
  </si>
  <si>
    <t>Փող 1 -ին ,շ 35, 09-031-0131-0017-001</t>
  </si>
  <si>
    <t>Փող 1-ին ,շ 55 ,09-031-0054-0001</t>
  </si>
  <si>
    <t>Փող 1 -ին ,շ 36, 09-031-0129-0002</t>
  </si>
  <si>
    <t>Փող 1 -ին ,շ 19, 09-031-0107-0051</t>
  </si>
  <si>
    <t>Փող.1,շ 24,09-031-0034-0001</t>
  </si>
  <si>
    <t>Փող.3,շ 28,09-031-0138</t>
  </si>
  <si>
    <t>Փող6  , շ. 1</t>
  </si>
  <si>
    <t>Փող6  , շ. 2</t>
  </si>
  <si>
    <t>Փող6  , շ. 3</t>
  </si>
  <si>
    <t>Փող 3  , շ. 27</t>
  </si>
  <si>
    <t>Կենտրոնական փ. , շ. 4</t>
  </si>
  <si>
    <t>09-027-208-001-001</t>
  </si>
  <si>
    <t>Փող 1--ն,  շ.2,  09-070-028-005-001</t>
  </si>
  <si>
    <t>Փող.1-ին ,  շ. 11,09-010-032-004-002</t>
  </si>
  <si>
    <t>Փող.1-ին , շենք 5 , 09-069-0010-0040</t>
  </si>
  <si>
    <t>Փող 1-ին  , շենք 3,բն 2</t>
  </si>
  <si>
    <t>Փող 10-րդ , շենք 29/1 , 09-069-0020-0009</t>
  </si>
  <si>
    <t>Փող 1-ին , շենք 6, 09-069-063-005</t>
  </si>
  <si>
    <t>Փող 10-րդ , շենք 29 , 09-069-0020-0008</t>
  </si>
  <si>
    <t>Փող 57.շենք 2 , 09-069-0051-0009</t>
  </si>
  <si>
    <t>Փող 57.շենք 1, , 09-069-0051-0008</t>
  </si>
  <si>
    <t>Փող 3-րդ , շենք 81</t>
  </si>
  <si>
    <t>Փող 4-րդ , շենք 2</t>
  </si>
  <si>
    <t>Փող 1- , շենք 6, 09-069-012-005</t>
  </si>
  <si>
    <t xml:space="preserve"> Փող . 4  , շենք 10</t>
  </si>
  <si>
    <t>Փող 1, շենք 121</t>
  </si>
  <si>
    <t>Սիսիանի քաղաքային գրադարանի շենք</t>
  </si>
  <si>
    <t>«Սիսիանի մանկական արվեստի դպրոցի» շենք</t>
  </si>
  <si>
    <t>Սիսիանի քաղաքային համայնքի «Է. Ասյանի անվան Սիսիանի մանկական երաժշտական դպրոց» ՀՈԱԿ-ի շենք</t>
  </si>
  <si>
    <t>«Համո Սահյանի անվան Սիսիանի քաղաքային մշակույթի կենտրոն »ՀՈԱԿ-ի շենք</t>
  </si>
  <si>
    <t>«Սիսիանի ֆուտբոլի դպրոց» ՀՈԱԿ-ի շենք</t>
  </si>
  <si>
    <t>«Սիսիանի համայնքի թիվ 1 նախադպրոցական ուսումնական հաստատություն» ՀՈԱԿ-ի շենք</t>
  </si>
  <si>
    <t>«Սիսիանի համայնքի թիվ 2 նախադպրոցական ուսումնական հաստատություն» ՀՈԱԿ-ի շենք</t>
  </si>
  <si>
    <t>«Սիսիանի համայնքի թիվ 3 նախադպրոցական ուսումնական հաստատություն » ՀՈԱԿ-ի շենք</t>
  </si>
  <si>
    <t>«Սիսիանի համայնքի թիվ 4 նախադպրոցական ուսումնական հաստատություն» ՀՈԱԿ-ի շենք</t>
  </si>
  <si>
    <t>Փող 1 , շ. 10ա</t>
  </si>
  <si>
    <t>Փող 1  , շ. 9/2</t>
  </si>
  <si>
    <t xml:space="preserve"> Փող . 3  , շենք 25</t>
  </si>
  <si>
    <t xml:space="preserve"> Փող . 3  , շենք 25,09-013-079-004-001</t>
  </si>
  <si>
    <t xml:space="preserve"> Փող . 3  , շենք 25,09-013-074-003</t>
  </si>
  <si>
    <t>Փող 3  , շ. 1/1, 09-071-0011-0014</t>
  </si>
  <si>
    <t>Փող 1 , շ. 10ա, 09-071-0023-0007</t>
  </si>
  <si>
    <t>Փող 1 , շ. 1/1, 09-071-0010-0006</t>
  </si>
  <si>
    <t>Փող. 1., շ. 21,09-027-015-010</t>
  </si>
  <si>
    <t>Փող.3,շ 20/1,շ 20/2, 09-027-0015-0023,09-027-0015-0024</t>
  </si>
  <si>
    <t>Փող. 1., շ. 21</t>
  </si>
  <si>
    <t>Փող.3,շ 20 , 09-027-015-002</t>
  </si>
  <si>
    <t>Փող. 5., շ. 3</t>
  </si>
  <si>
    <t>Փող. 3., շ. 10</t>
  </si>
  <si>
    <t>Փող 15, շ. 6, 09-089-009-010</t>
  </si>
  <si>
    <t>Փող 15, շ. 12, 09-089-009-011</t>
  </si>
  <si>
    <t>Փող 15 շ. 8 , 09-089-009-009</t>
  </si>
  <si>
    <t>Ա.Գրիգորյան փողոց շ. 6, 09-023-071-003</t>
  </si>
  <si>
    <t>Երիտասարդների փողոց շ. 5, 09023</t>
  </si>
  <si>
    <t>Աշոտավան բնակավայրի բնակելի շենք</t>
  </si>
  <si>
    <t>Նժդեհ բնակավայրի ներհամայնքային կամուրջ</t>
  </si>
  <si>
    <t>Նժ/կենս 1</t>
  </si>
  <si>
    <t>Նորավան բնակավայրի հին գյուղի սպասարկող շինություն</t>
  </si>
  <si>
    <t>Շաղատ բնակավայրի բնակելի շենք  27</t>
  </si>
  <si>
    <t>Ա.Ավետյան 5 ,09-004-014-001-003-001</t>
  </si>
  <si>
    <t>Ա.Ավետյան 6</t>
  </si>
  <si>
    <t>Ա.Ավետյան 8</t>
  </si>
  <si>
    <t>Ա.Ավետյան 9</t>
  </si>
  <si>
    <t>Ա.Ավետյան 10</t>
  </si>
  <si>
    <t>Ա.Ավետյան 11</t>
  </si>
  <si>
    <t>Շաղ/կենս-8-99</t>
  </si>
  <si>
    <t>Շաղ/կենս-101</t>
  </si>
  <si>
    <t>«Սիսիանի համայնքապետարանի աշխատակազմ» համայնքային կառավարչական հիմնարկ</t>
  </si>
  <si>
    <t>«Սիսիանի բնակարանային կոմունալ տնտեսություն» ՀՈԱԿ /34 հատ աղբատեղի/</t>
  </si>
  <si>
    <t xml:space="preserve">   Մեքենաներև սարքավորումներ</t>
  </si>
  <si>
    <t xml:space="preserve">   Մեքենաների և սարքավորումների մաշվածք</t>
  </si>
  <si>
    <t>Խաղահրապարակ Շիրվանզադե 2-ա` 0.87 հազ.ք.մ.</t>
  </si>
  <si>
    <t>Հասցե</t>
  </si>
  <si>
    <t>Փող 3, թիվ 1</t>
  </si>
  <si>
    <t>Փող 4, շենք 1</t>
  </si>
  <si>
    <t xml:space="preserve">4-րդ փողոց, շենք 2 </t>
  </si>
  <si>
    <t>4րդ փ .շենք 5</t>
  </si>
  <si>
    <t>Ախ/կենս-10-35</t>
  </si>
  <si>
    <t>Աղ/կենս-10-12</t>
  </si>
  <si>
    <t>Աղ/կենս-4-5</t>
  </si>
  <si>
    <t>Աղ/կենս-8-9</t>
  </si>
  <si>
    <t>Անգ/կեն-2231-2233</t>
  </si>
  <si>
    <t>Անգ/Հով-1-2</t>
  </si>
  <si>
    <t>Բռ/կենս-8-11</t>
  </si>
  <si>
    <t>Դաս/կենս-7-8</t>
  </si>
  <si>
    <t>Լոր/կենս-5-6</t>
  </si>
  <si>
    <t>Ն/կենս-11-12</t>
  </si>
  <si>
    <t>Ն/կենս-14-31</t>
  </si>
  <si>
    <t>Շ/կենս-10-15</t>
  </si>
  <si>
    <t xml:space="preserve">Լուսավորություն 92 </t>
  </si>
  <si>
    <t>Շաղ/կենս-100-</t>
  </si>
  <si>
    <t>Ու/կենս-3-4</t>
  </si>
  <si>
    <t>ՍՀ/կենս-1004-1041</t>
  </si>
  <si>
    <t>Բնակարան N 1-50 Գայի թիվ 7 շենքի</t>
  </si>
  <si>
    <t>ՍՀ/կենս-1060-1073</t>
  </si>
  <si>
    <t>ՍՀ/կենս-1074-1088</t>
  </si>
  <si>
    <t>ՍՀ/կենս-1089-1095</t>
  </si>
  <si>
    <t>ՍՀ/կենս-1096-1133</t>
  </si>
  <si>
    <t>ՍՀ/կենս-1134-1182</t>
  </si>
  <si>
    <t>ՍՀ/կենս-1184-1213</t>
  </si>
  <si>
    <t>ՍՀ/կենս-1214-1223</t>
  </si>
  <si>
    <t>ՍՀ/կենս-1224-1263</t>
  </si>
  <si>
    <t>ՍՀ/կենս-1265-1267</t>
  </si>
  <si>
    <t>ՍՀ/կենս-1268-1278</t>
  </si>
  <si>
    <t>ՍՀ/կենս-1279-1280</t>
  </si>
  <si>
    <t>ՍՀ/կենս-1281-1288</t>
  </si>
  <si>
    <t>ՍՀ/կենս-1298-1312</t>
  </si>
  <si>
    <t>ՍՀ/կենս-1313-1327</t>
  </si>
  <si>
    <t>ՍՀ/կենս-1328-1773</t>
  </si>
  <si>
    <t>ՍՀ/կենս-1774-1792</t>
  </si>
  <si>
    <t>ՍՀ/կենս-1793-1967</t>
  </si>
  <si>
    <t>ՍՀ/կենս-1968-1995</t>
  </si>
  <si>
    <t>ՍՀ/կենս-2001-2014</t>
  </si>
  <si>
    <t>ՍՀ/կենս-2015-2022</t>
  </si>
  <si>
    <t>ՍՀ/կենս-2025-2085</t>
  </si>
  <si>
    <t>ՍՀ/կենս-2086-2124</t>
  </si>
  <si>
    <t>ՍՀ/կենս-2125-2222</t>
  </si>
  <si>
    <t xml:space="preserve">Ճանապարհ Սիսիան-Իշխանասար խճուղու դեպի համայնքային նոր գերեզմանատուն տանող </t>
  </si>
  <si>
    <t>ՍՀ/կենս-30-404</t>
  </si>
  <si>
    <t>ՍՀ/կենս-405-514</t>
  </si>
  <si>
    <t>ՍՀ/կենս-515-622</t>
  </si>
  <si>
    <t>ՍՀ/կենս-624-776</t>
  </si>
  <si>
    <t>ՍՀ/կենս-777-833</t>
  </si>
  <si>
    <t>ՍՀ/կենս-835-887</t>
  </si>
  <si>
    <t>ՍՀ/կենս-889-941</t>
  </si>
  <si>
    <t>ՍՀ/կենս-942-946</t>
  </si>
  <si>
    <t>ՍՀ/կենս-947-951</t>
  </si>
  <si>
    <t>ՍՀ/կենս-952-956</t>
  </si>
  <si>
    <t>ՍՀ/կենս-957-961</t>
  </si>
  <si>
    <t>ՍՀ/կենս-962-975</t>
  </si>
  <si>
    <t>Խաղահրապարակ Սիսական 50     0.415 հազ.ք.մ.</t>
  </si>
  <si>
    <t>Խաղահրապարակ Գայի 1`            1.2 հազ.ք.մ.</t>
  </si>
  <si>
    <t>Զսպանակով ճոճանակ /4 տեղ/ , 2.6x0.4x0.8</t>
  </si>
  <si>
    <t>Խաղահրապարակ Գայի 6`             1.2 հազ.ք.մ.</t>
  </si>
  <si>
    <t>Խաղահրապարակ Գայի 12`    1.2 հազ.ք.մ.</t>
  </si>
  <si>
    <t>Խաղահրապարակ Իսրայել-Օրի 1-գ`  0.42 հազ.ք.մ.</t>
  </si>
  <si>
    <t>Խաղահրապարակ Սիսական 48`    0.42 հազ.ք.մ.</t>
  </si>
  <si>
    <t>Տոլ/կենս-10-13</t>
  </si>
  <si>
    <t>Տոլ/Փ.լ-1-6</t>
  </si>
  <si>
    <t>Տոր/Ց.լ-1-10</t>
  </si>
  <si>
    <t>Աղբամաններ</t>
  </si>
  <si>
    <t>ՍՀ/կենս-2223-2247</t>
  </si>
  <si>
    <t>Ճոճանակ</t>
  </si>
  <si>
    <t>Փոքրիկ մարզիկ</t>
  </si>
  <si>
    <t xml:space="preserve">Շղթաներով փոքրիկ ճոճանակ </t>
  </si>
  <si>
    <t>Հեքիաթ</t>
  </si>
  <si>
    <t>20.07.2020.</t>
  </si>
  <si>
    <t>Ինքնակառավարվող ինքնաթիռ</t>
  </si>
  <si>
    <t>Արծաթափայլ վիշապ</t>
  </si>
  <si>
    <t>Օվկիանոսային զբոսանք</t>
  </si>
  <si>
    <t>Փոքրիկ հեքիաթային անիվներ</t>
  </si>
  <si>
    <t>ՍՀ/կենս</t>
  </si>
  <si>
    <t>Մյասնիկյան, Շահումյան, Արամ Մանուկյան փողոցների ճանապ. կապ. վերանորոգում</t>
  </si>
  <si>
    <t>Լուսավորության համակարգ Սիսիան քաղաքում</t>
  </si>
  <si>
    <t>.2020.</t>
  </si>
  <si>
    <t>.2019.</t>
  </si>
  <si>
    <t xml:space="preserve">«Սիսիանի համայնքի շախմատի դպրոց» ՀՈԱԿ  </t>
  </si>
  <si>
    <t>«Աղվան Մինասյանի անվան արվեստի և ստեղծագործության կենտրոն» ՀՈԱԿ</t>
  </si>
  <si>
    <t xml:space="preserve">   Մեքենաների և սարքավորումների  մնացորդ</t>
  </si>
  <si>
    <t xml:space="preserve">Գույքի արժեք </t>
  </si>
  <si>
    <t>Գույքի մաշվածք</t>
  </si>
  <si>
    <t>Գույքի արժեքի մնացորդ</t>
  </si>
  <si>
    <t>Խաղահրապարակ Խանջյան 3-ա` 0.79 հազ.ք.մ.</t>
  </si>
  <si>
    <t>Խաղահրապարակ Իսրաել-Օրի 3-ա` 0.95 հազ.ք.մ.</t>
  </si>
  <si>
    <t>Սիսիան-Իշխանասարից գերեզ. տանող ճանապարհ</t>
  </si>
  <si>
    <t>«Սիսիանի համայնքի շախմատի դպրոց» ՀՈԱԿ-ի շենք</t>
  </si>
  <si>
    <t>«Աղվան Մինասյանի անվան արվեստի և ստեղծագործության կենտրոն» ՀՈԱԿ-ի շենք</t>
  </si>
  <si>
    <t>Սիսիան  համայնք</t>
  </si>
  <si>
    <t>ՍԻՍԻԱՆ ՀԱՄԱՅՆՔԻ ՂԵԿԱՎԱՐ՝                                         Ա.ՀԱԿՈԲՋԱՆՅԱՆ</t>
  </si>
  <si>
    <t xml:space="preserve">                          ՍԻՍԻԱՆ ՀԱՄԱՅՆՔԻ ՂԵԿԱՎԱՐ՝                                         Ա.ՀԱԿՈԲՋԱՆՅԱՆ</t>
  </si>
  <si>
    <t>ՏԵՂԵԿԱՆՔ
 ՍԻՍԻԱՆ ՀԱՄԱՅՆՔԻ ՍԵՓԱԿԱՆՈՒԹՅԱՆ ԳՈՒՅՔԻ ՎԵՐԱԲԵՐՅԱԼ</t>
  </si>
  <si>
    <t>Գորայք բնակավայր</t>
  </si>
  <si>
    <t>Ծղուկ բնակավայր</t>
  </si>
  <si>
    <t>Սառնակունք բնակավայր</t>
  </si>
  <si>
    <t>Սպանդարյան բնակավայր</t>
  </si>
  <si>
    <t>Սառնակունքի ՆՈՒՀ</t>
  </si>
  <si>
    <t>Գո/Կենս1</t>
  </si>
  <si>
    <t>Կենցաղային աղբի համար աղբամաններ</t>
  </si>
  <si>
    <t>Գո/Կենս2</t>
  </si>
  <si>
    <t>Պլաստ․ համար աղբամաններ</t>
  </si>
  <si>
    <t>Գո/Կենս3</t>
  </si>
  <si>
    <t>Գորայք համայնքի անվանական ցուցանակ</t>
  </si>
  <si>
    <t>Գո/Կենս4</t>
  </si>
  <si>
    <t xml:space="preserve">Ջրագիծ թիվ 1 ներքին ցանց </t>
  </si>
  <si>
    <t>Գո/Կենս5</t>
  </si>
  <si>
    <t>Ջրագիծ թիվ 2</t>
  </si>
  <si>
    <t>Գո/Կենս6</t>
  </si>
  <si>
    <t>Ջրագիծ թիվ 3</t>
  </si>
  <si>
    <t>Գո/Կենս7</t>
  </si>
  <si>
    <t xml:space="preserve">Կոյուղու ցանց </t>
  </si>
  <si>
    <t>Գո/Կենս8</t>
  </si>
  <si>
    <t>Ներ բնակ փողոցային ցանց</t>
  </si>
  <si>
    <t>Գո/Կենս9</t>
  </si>
  <si>
    <t>Անասունների ջրելատեղի խմոցներ,խողովակաշար d=50մմ</t>
  </si>
  <si>
    <t>Գո/Կենս10</t>
  </si>
  <si>
    <t>d=600մմ կիսախող խմոցներ</t>
  </si>
  <si>
    <t>Գո/Կենս11</t>
  </si>
  <si>
    <t>Ջրընդունիչ</t>
  </si>
  <si>
    <t>Գո/Կենս12</t>
  </si>
  <si>
    <t>Հովվի կացարան</t>
  </si>
  <si>
    <t>Գո/Կենս13</t>
  </si>
  <si>
    <t>Մակատեղի</t>
  </si>
  <si>
    <t>Ծղ/Լուս1-50</t>
  </si>
  <si>
    <t>Ծղ/Լստ1-28</t>
  </si>
  <si>
    <t>Ծղ/Կենս13</t>
  </si>
  <si>
    <t>Անվանական ցուցանակ</t>
  </si>
  <si>
    <t>Ծղ/Կա1-15</t>
  </si>
  <si>
    <t xml:space="preserve">Կենցաղային աղբի համար աղբամաններ </t>
  </si>
  <si>
    <t>Ծղ/Պա1-10</t>
  </si>
  <si>
    <t>Պլաստ համար աղբամաններ</t>
  </si>
  <si>
    <t>Ծղ/Կենս1</t>
  </si>
  <si>
    <t>Ներբնակավայրային խմելու ջրի ցանց d=75մմ</t>
  </si>
  <si>
    <t>Ծղ/Կենս2</t>
  </si>
  <si>
    <t>Ներբնակավայրային կոյուղագիծ</t>
  </si>
  <si>
    <t>Ծղ/Կենս3</t>
  </si>
  <si>
    <t>Ներհամայնքային փողոցային լուսավորություն /ԼԷԴ մակնիշի/</t>
  </si>
  <si>
    <t>Ծղ/Կենս4</t>
  </si>
  <si>
    <t>Ներհամայնքային փողոցային լուսավորության հաղորդալարեր f=5մ</t>
  </si>
  <si>
    <t>Ծղ/Կենս5</t>
  </si>
  <si>
    <t>Հուշարձան 1941-45թթ</t>
  </si>
  <si>
    <t>Ծղ/Կենս6</t>
  </si>
  <si>
    <t>Հուշաղբյուր</t>
  </si>
  <si>
    <t>Ծղ/Կենս7</t>
  </si>
  <si>
    <t>Ներհամայնքային փողոցներ</t>
  </si>
  <si>
    <t>Ծղ/Կենս8</t>
  </si>
  <si>
    <t>Անասունների ջրելատեղի նովերով</t>
  </si>
  <si>
    <t>Ծղ/Կենս9</t>
  </si>
  <si>
    <t>Երկաթյա կիսախողովակներով նովեր /3 հատ/ D=530մմ</t>
  </si>
  <si>
    <t>Ծղ/Կենս10</t>
  </si>
  <si>
    <t xml:space="preserve">Գերեզմանոց </t>
  </si>
  <si>
    <t>Սռ/Կենս1</t>
  </si>
  <si>
    <t>Սռ/Կենս2</t>
  </si>
  <si>
    <t>Աղբամաններ /կենցաղային աղբի/</t>
  </si>
  <si>
    <t>Սռ/Կենս3</t>
  </si>
  <si>
    <t>Աղբամաններ /պլաստ համար/</t>
  </si>
  <si>
    <t>Սռ/Կենս4</t>
  </si>
  <si>
    <t>Սռ/Կենս5</t>
  </si>
  <si>
    <t>Սռ/Կենս6</t>
  </si>
  <si>
    <t>Սռ/Կենս7</t>
  </si>
  <si>
    <t>Խմելու ջրի ջրագիծ /թուջե d=100մմ/</t>
  </si>
  <si>
    <t>Սռ/Կենս8</t>
  </si>
  <si>
    <t>Ներբնակավայրային խմելու ջրի ցանց d=50-75 մմ</t>
  </si>
  <si>
    <t>Սռ/Կենս9</t>
  </si>
  <si>
    <t xml:space="preserve">Անասունների ջրելատեղի </t>
  </si>
  <si>
    <t>Սռ/Սհ1</t>
  </si>
  <si>
    <t>Սահուղի /երկաթյա,մանկական/</t>
  </si>
  <si>
    <t>Սռ/Ճ1-3</t>
  </si>
  <si>
    <t>Սռ/Զ1-3</t>
  </si>
  <si>
    <t>Զսպաճոճանակ</t>
  </si>
  <si>
    <t>Սռ/Մ/1-1</t>
  </si>
  <si>
    <t>Մագլցապատ /երկաթյա/</t>
  </si>
  <si>
    <t>Սպ/Կենս1</t>
  </si>
  <si>
    <t>Սպանդարյանի գենպլանի հատակագիծ</t>
  </si>
  <si>
    <t>Սպ/Կենս2</t>
  </si>
  <si>
    <t>Աղբաման /կենցաղային աղբի/</t>
  </si>
  <si>
    <t>Սպ/Կենս3</t>
  </si>
  <si>
    <t>Աղբաման /պլաս/</t>
  </si>
  <si>
    <t>Սպ/Կենս4</t>
  </si>
  <si>
    <t>1941-45թթ հուշարձան</t>
  </si>
  <si>
    <t>Սպ/Կենս5</t>
  </si>
  <si>
    <t>Սպ/Կենս6</t>
  </si>
  <si>
    <t>Սպ/Կենս7</t>
  </si>
  <si>
    <t>Անասունների ջրելատեղի</t>
  </si>
  <si>
    <t>Սպ/Կենս8</t>
  </si>
  <si>
    <t>Ջրագիծ պոլիէթ խողովակաշար d=75մմ</t>
  </si>
  <si>
    <t>Սպ/Կենս9</t>
  </si>
  <si>
    <t>Ջրագիծ երկաթյա խողովակաշար d=50մմ</t>
  </si>
  <si>
    <t>Սպ/Կենս10</t>
  </si>
  <si>
    <t>Գերեզմանոց</t>
  </si>
  <si>
    <t>Սպ/Կենս11</t>
  </si>
  <si>
    <t>Հովվի կացարան ցեմենտ բետոնյա</t>
  </si>
  <si>
    <t>Սպ/Կենս12</t>
  </si>
  <si>
    <t>Հուշաղբյուր գերեզմանոցում</t>
  </si>
  <si>
    <t>Սպ/Կենս13</t>
  </si>
  <si>
    <t>Լուսավորության ցանց</t>
  </si>
  <si>
    <t>Սպ/Կենս14</t>
  </si>
  <si>
    <t>Գորայք բնակավայրի գյուղապետարանի շենք</t>
  </si>
  <si>
    <t xml:space="preserve">Գորայք բնակավայրի գրադարանի շենք </t>
  </si>
  <si>
    <t xml:space="preserve">Գորայք բնակավայրի ակումբի շենք </t>
  </si>
  <si>
    <t xml:space="preserve">Գորայք բնակավայրի կենցաղի տուն </t>
  </si>
  <si>
    <t>Գորայք բնակավայրի ԱԻՆ 911ավտոտնակ</t>
  </si>
  <si>
    <t xml:space="preserve">Ծղուկ բնակավայրի մանկապարտեզի երկհարկանի շենք </t>
  </si>
  <si>
    <t>Ծղուկ բնակավայրի մշակույթի տուն</t>
  </si>
  <si>
    <t>Ծղուկ բնակավայրի նախկին կաթսայատուն</t>
  </si>
  <si>
    <t xml:space="preserve">Ծղուկ բնակավայրի համայնքային բնակելի տներ </t>
  </si>
  <si>
    <t xml:space="preserve">Ծղուկ բնակավայրի վարչական շենք </t>
  </si>
  <si>
    <t>Սառնակունք բնակավայրի Վարչական շենք /երկհարկանի/</t>
  </si>
  <si>
    <t>Սառնակունք բնակավայրի մանկապարտեզի շենք /թիվ 1/</t>
  </si>
  <si>
    <t>Սառնակունք բնակավայրի կենցաղի տուն</t>
  </si>
  <si>
    <t>Սառնակունք բնակավայրի բուժկետ</t>
  </si>
  <si>
    <t>Սառնակունք բնակավայրի մշակույթի տուն</t>
  </si>
  <si>
    <t xml:space="preserve">Սառնակունք բնակավայրի նախկին պահեստի շենք </t>
  </si>
  <si>
    <t xml:space="preserve">Սառնակունք բնակավայրի բնակելի առանձնատներ մեկ հարկանի </t>
  </si>
  <si>
    <t xml:space="preserve">Սառնակունք բնակավայրի մանկապարտեզ երկհարկանի </t>
  </si>
  <si>
    <t>Սպանդարյան բնակավայրի վարչական շենք</t>
  </si>
  <si>
    <t>Սպանդարյան բնակավայրի կենցաղի տուն</t>
  </si>
  <si>
    <t xml:space="preserve">Սպանդարյան բնակավայրի մանկապարտեզի շենք </t>
  </si>
  <si>
    <t>Սպանդարյան բնակավայրի անասնապահական համալիր</t>
  </si>
  <si>
    <t>Սպանդարյան բնակավայրի բուժկետ</t>
  </si>
  <si>
    <t>Սպանդարյան բնակավայրի նախկին բուֆետի շենք</t>
  </si>
  <si>
    <t>Սպանդարյան բնակավայրի նախկին կաթի ընդունման կետ</t>
  </si>
  <si>
    <t>-</t>
  </si>
  <si>
    <t xml:space="preserve"> Փող . 11 , շենք 1</t>
  </si>
  <si>
    <t xml:space="preserve">Ց Ա Ն Կ 
       ՍԻՍԻԱՆ ՀԱՄԱՅՆՔԻ  ՍԵՓԱԿԱՆՈՒԹՅԱՆ ԻՐԱՎՈՒՆՔՈՎ 
             ՊԱՏԿԱՆՈՂ ՇԵՆՔԵՐԻ ԵՎ ՇԻՆՈՒԹՅՈՒՆՆԵՐԻ </t>
  </si>
  <si>
    <t>Ց Ա Ն Կ 
       ՍԻՍԻԱՆ ՀԱՄԱՅՆՔԻ  ՍԵՓԱԿԱՆՈՒԹՅԱՆ ՀԱՄԱՅՆՔԱՅԻՆ ՆՇԱՆԱԿՈՒԹՅԱՆ ԿԱՌՈՒՅՑՆԵՐԻ ԵՎ ԿԵՆՍԱԱՊԱՀՈՎՄԱՆ ՀԻՄՆԱԿԱՆ ՄԻՋՈՑՆԵՐԻ</t>
  </si>
  <si>
    <r>
      <rPr>
        <b/>
        <i/>
        <sz val="9"/>
        <rFont val="GHEA Grapalat"/>
        <family val="3"/>
      </rPr>
      <t xml:space="preserve">Հավելված 1 </t>
    </r>
    <r>
      <rPr>
        <sz val="9"/>
        <rFont val="GHEA Grapalat"/>
        <family val="3"/>
      </rPr>
      <t xml:space="preserve"> 
ՀՀ Սյունիքի մարզի Սիսիան համայնքի ավագանու 
2023թ. դեկտեմբերի 26-ի թիվ 101-Ա որոշման</t>
    </r>
  </si>
  <si>
    <r>
      <rPr>
        <b/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 համայնքի ավագանու 
2023թ. դեկտեմբերի 26-ի թիվ 101-Ա որոշման</t>
    </r>
  </si>
  <si>
    <t>1941-1945թթ. զոհվածների հիշատակին նվիրված հուշարձան</t>
  </si>
  <si>
    <t>Ք.Սիսիան,Սիսական 44-Ա,09-006-109-001-008-001</t>
  </si>
  <si>
    <t>Ք.Սիսիան,Սիսական 17,09-066-0222-0002</t>
  </si>
  <si>
    <t>Ք.Սիսիան, Սպանդարյան-82</t>
  </si>
  <si>
    <t>Ք.Սիսիան, Շիրվանզադե 4/1,09-006-0249-0002</t>
  </si>
  <si>
    <t>Ք.Սիսիան, Որոտան փ 3/1,09-006-0239-0006</t>
  </si>
  <si>
    <t>Ք.Սիսիան, Սիսական 31,09-006-0086-0021</t>
  </si>
  <si>
    <t>Ք.Սիսիան, Սիսական 41, 09-006-0086-0025</t>
  </si>
  <si>
    <t>Ք.Սիսիան, Սիսական 44, 09-006-0109-0084</t>
  </si>
  <si>
    <t>Ք.Սիսիան, Սիսական 36, 09-006-0109-0066</t>
  </si>
  <si>
    <t>Ք.Սիսիան, Ֆիզկուլտուրնիկների փ-2/1-1,09-006-0238-0017</t>
  </si>
  <si>
    <t>Ք.Սիսիան, Սիսական 23, 09-006-0086-0020</t>
  </si>
  <si>
    <r>
      <rPr>
        <b/>
        <i/>
        <sz val="9"/>
        <color theme="1"/>
        <rFont val="GHEA Grapalat"/>
        <family val="3"/>
      </rPr>
      <t xml:space="preserve">Հավելված 3 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 համայնքի ավագանու 2023թ. դեկտեմբերի 26-ի 
թիվ 101-Ա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</si>
</sst>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0.0"/>
    <numFmt numFmtId="166" formatCode="_-* #,##0\ _դ_ր_._-;\-* #,##0\ _դ_ր_._-;_-* &quot;-&quot;??\ _դ_ր_._-;_-@_-"/>
    <numFmt numFmtId="167" formatCode="#,##0.0"/>
    <numFmt numFmtId="168" formatCode="#,###,###,###,##0.00"/>
    <numFmt numFmtId="169" formatCode="#,###,###,###,##0"/>
    <numFmt numFmtId="170" formatCode="_-* #,##0\ _₽_-;\-* #,##0\ _₽_-;_-* &quot;-&quot;??\ _₽_-;_-@_-"/>
    <numFmt numFmtId="171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b/>
      <sz val="12"/>
      <name val="GHEA Grapalat"/>
      <family val="3"/>
    </font>
    <font>
      <b/>
      <i/>
      <sz val="9"/>
      <color theme="1"/>
      <name val="GHEA Grapalat"/>
      <family val="3"/>
    </font>
    <font>
      <b/>
      <sz val="11"/>
      <name val="GHEA Grapalat"/>
      <family val="3"/>
    </font>
    <font>
      <i/>
      <sz val="9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9"/>
      <color rgb="FF000000"/>
      <name val="GHEA Grapalat"/>
      <family val="3"/>
    </font>
    <font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9"/>
      <color theme="1"/>
      <name val="Tahoma"/>
      <family val="2"/>
    </font>
    <font>
      <sz val="9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4" fontId="24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5" fontId="6" fillId="0" borderId="0" xfId="0" applyNumberFormat="1" applyFont="1" applyFill="1" applyBorder="1" applyAlignment="1"/>
    <xf numFmtId="165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5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5" fontId="2" fillId="2" borderId="1" xfId="0" applyNumberFormat="1" applyFont="1" applyFill="1" applyBorder="1" applyAlignment="1"/>
    <xf numFmtId="165" fontId="7" fillId="2" borderId="0" xfId="0" applyNumberFormat="1" applyFont="1" applyFill="1"/>
    <xf numFmtId="165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/>
    <xf numFmtId="0" fontId="11" fillId="2" borderId="1" xfId="0" applyNumberFormat="1" applyFont="1" applyFill="1" applyBorder="1" applyAlignment="1" applyProtection="1">
      <alignment horizontal="center" vertical="center" wrapText="1" readingOrder="1"/>
    </xf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8" fontId="9" fillId="2" borderId="1" xfId="0" applyNumberFormat="1" applyFont="1" applyFill="1" applyBorder="1" applyAlignment="1" applyProtection="1">
      <alignment horizontal="right" vertical="center" wrapText="1" readingOrder="1"/>
    </xf>
    <xf numFmtId="14" fontId="9" fillId="2" borderId="1" xfId="0" applyNumberFormat="1" applyFont="1" applyFill="1" applyBorder="1" applyAlignment="1" applyProtection="1">
      <alignment horizontal="center" vertical="center" wrapText="1" readingOrder="1"/>
    </xf>
    <xf numFmtId="0" fontId="0" fillId="2" borderId="1" xfId="0" applyFill="1" applyBorder="1"/>
    <xf numFmtId="14" fontId="0" fillId="2" borderId="1" xfId="0" applyNumberFormat="1" applyFill="1" applyBorder="1"/>
    <xf numFmtId="0" fontId="8" fillId="2" borderId="0" xfId="0" applyFont="1" applyFill="1"/>
    <xf numFmtId="0" fontId="23" fillId="2" borderId="1" xfId="0" applyNumberFormat="1" applyFont="1" applyFill="1" applyBorder="1" applyAlignment="1" applyProtection="1">
      <alignment horizontal="center" vertical="center" wrapText="1" readingOrder="1"/>
    </xf>
    <xf numFmtId="49" fontId="16" fillId="2" borderId="1" xfId="0" applyNumberFormat="1" applyFont="1" applyFill="1" applyBorder="1" applyAlignment="1" applyProtection="1">
      <alignment horizontal="center" vertical="center" wrapText="1" readingOrder="1"/>
    </xf>
    <xf numFmtId="49" fontId="16" fillId="2" borderId="1" xfId="0" applyNumberFormat="1" applyFont="1" applyFill="1" applyBorder="1" applyAlignment="1" applyProtection="1">
      <alignment horizontal="left" vertical="center" wrapText="1" readingOrder="1"/>
    </xf>
    <xf numFmtId="168" fontId="16" fillId="2" borderId="1" xfId="0" applyNumberFormat="1" applyFont="1" applyFill="1" applyBorder="1" applyAlignment="1" applyProtection="1">
      <alignment horizontal="right" vertical="center" wrapText="1" readingOrder="1"/>
    </xf>
    <xf numFmtId="14" fontId="16" fillId="2" borderId="1" xfId="0" applyNumberFormat="1" applyFont="1" applyFill="1" applyBorder="1" applyAlignment="1" applyProtection="1">
      <alignment horizontal="center" vertical="center" wrapText="1" readingOrder="1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1" quotePrefix="1" applyFont="1" applyFill="1" applyBorder="1" applyAlignment="1">
      <alignment horizontal="center" vertical="center"/>
    </xf>
    <xf numFmtId="2" fontId="14" fillId="2" borderId="1" xfId="1" quotePrefix="1" applyNumberFormat="1" applyFont="1" applyFill="1" applyBorder="1" applyAlignment="1">
      <alignment horizontal="center" vertical="center"/>
    </xf>
    <xf numFmtId="0" fontId="13" fillId="2" borderId="1" xfId="1" quotePrefix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left" vertical="center"/>
    </xf>
    <xf numFmtId="166" fontId="13" fillId="2" borderId="1" xfId="1" quotePrefix="1" applyNumberFormat="1" applyFont="1" applyFill="1" applyBorder="1" applyAlignment="1">
      <alignment horizontal="left" vertical="center"/>
    </xf>
    <xf numFmtId="169" fontId="16" fillId="2" borderId="1" xfId="0" applyNumberFormat="1" applyFont="1" applyFill="1" applyBorder="1" applyAlignment="1" applyProtection="1">
      <alignment horizontal="center" vertical="center" wrapText="1"/>
    </xf>
    <xf numFmtId="169" fontId="1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/>
    <xf numFmtId="4" fontId="14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 wrapText="1" readingOrder="1"/>
    </xf>
    <xf numFmtId="49" fontId="26" fillId="2" borderId="1" xfId="0" applyNumberFormat="1" applyFont="1" applyFill="1" applyBorder="1" applyAlignment="1" applyProtection="1">
      <alignment horizontal="left" vertical="center" wrapText="1" readingOrder="1"/>
    </xf>
    <xf numFmtId="168" fontId="26" fillId="2" borderId="1" xfId="0" applyNumberFormat="1" applyFont="1" applyFill="1" applyBorder="1" applyAlignment="1" applyProtection="1">
      <alignment horizontal="right" vertical="center" wrapText="1" readingOrder="1"/>
    </xf>
    <xf numFmtId="14" fontId="26" fillId="2" borderId="1" xfId="0" applyNumberFormat="1" applyFont="1" applyFill="1" applyBorder="1" applyAlignment="1" applyProtection="1">
      <alignment horizontal="center" vertical="center" wrapText="1" readingOrder="1"/>
    </xf>
    <xf numFmtId="0" fontId="0" fillId="2" borderId="0" xfId="0" applyFont="1" applyFill="1"/>
    <xf numFmtId="166" fontId="13" fillId="2" borderId="1" xfId="1" applyNumberFormat="1" applyFont="1" applyFill="1" applyBorder="1" applyAlignment="1">
      <alignment horizontal="left" vertical="center"/>
    </xf>
    <xf numFmtId="166" fontId="15" fillId="2" borderId="1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168" fontId="8" fillId="2" borderId="0" xfId="0" applyNumberFormat="1" applyFont="1" applyFill="1" applyAlignment="1">
      <alignment vertical="center"/>
    </xf>
    <xf numFmtId="0" fontId="23" fillId="3" borderId="1" xfId="0" applyNumberFormat="1" applyFont="1" applyFill="1" applyBorder="1" applyAlignment="1" applyProtection="1">
      <alignment horizontal="center" vertical="center" wrapText="1" readingOrder="1"/>
    </xf>
    <xf numFmtId="168" fontId="23" fillId="3" borderId="1" xfId="0" applyNumberFormat="1" applyFont="1" applyFill="1" applyBorder="1" applyAlignment="1" applyProtection="1">
      <alignment horizontal="center" vertical="center" wrapText="1" readingOrder="1"/>
    </xf>
    <xf numFmtId="0" fontId="11" fillId="3" borderId="1" xfId="0" applyNumberFormat="1" applyFont="1" applyFill="1" applyBorder="1" applyAlignment="1" applyProtection="1">
      <alignment horizontal="center" vertical="center" wrapText="1" readingOrder="1"/>
    </xf>
    <xf numFmtId="0" fontId="11" fillId="3" borderId="1" xfId="0" applyNumberFormat="1" applyFont="1" applyFill="1" applyBorder="1" applyAlignment="1" applyProtection="1">
      <alignment horizontal="left" vertical="center" wrapText="1" readingOrder="1"/>
    </xf>
    <xf numFmtId="168" fontId="11" fillId="3" borderId="1" xfId="0" applyNumberFormat="1" applyFont="1" applyFill="1" applyBorder="1" applyAlignment="1" applyProtection="1">
      <alignment horizontal="right" vertical="center" wrapText="1" readingOrder="1"/>
    </xf>
    <xf numFmtId="14" fontId="9" fillId="3" borderId="1" xfId="0" applyNumberFormat="1" applyFont="1" applyFill="1" applyBorder="1" applyAlignment="1" applyProtection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vertical="center"/>
    </xf>
    <xf numFmtId="170" fontId="13" fillId="2" borderId="1" xfId="3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readingOrder="1"/>
    </xf>
    <xf numFmtId="0" fontId="27" fillId="2" borderId="1" xfId="0" applyFont="1" applyFill="1" applyBorder="1" applyAlignment="1">
      <alignment wrapText="1"/>
    </xf>
    <xf numFmtId="170" fontId="27" fillId="2" borderId="1" xfId="3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71" fontId="27" fillId="2" borderId="1" xfId="3" applyNumberFormat="1" applyFont="1" applyFill="1" applyBorder="1"/>
    <xf numFmtId="171" fontId="27" fillId="2" borderId="1" xfId="3" applyNumberFormat="1" applyFont="1" applyFill="1" applyBorder="1" applyAlignment="1">
      <alignment horizontal="center"/>
    </xf>
    <xf numFmtId="170" fontId="27" fillId="2" borderId="1" xfId="3" applyNumberFormat="1" applyFont="1" applyFill="1" applyBorder="1"/>
    <xf numFmtId="49" fontId="16" fillId="2" borderId="1" xfId="0" applyNumberFormat="1" applyFont="1" applyFill="1" applyBorder="1" applyAlignment="1">
      <alignment horizontal="center" vertical="center" wrapText="1" readingOrder="1"/>
    </xf>
    <xf numFmtId="168" fontId="16" fillId="2" borderId="1" xfId="0" applyNumberFormat="1" applyFont="1" applyFill="1" applyBorder="1" applyAlignment="1">
      <alignment horizontal="right" vertical="center" wrapText="1" readingOrder="1"/>
    </xf>
    <xf numFmtId="0" fontId="13" fillId="2" borderId="1" xfId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left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170" fontId="13" fillId="2" borderId="1" xfId="3" applyNumberFormat="1" applyFont="1" applyFill="1" applyBorder="1" applyAlignment="1">
      <alignment horizontal="center" vertical="center" wrapText="1"/>
    </xf>
    <xf numFmtId="170" fontId="16" fillId="2" borderId="1" xfId="3" applyNumberFormat="1" applyFont="1" applyFill="1" applyBorder="1" applyAlignment="1" applyProtection="1">
      <alignment horizontal="center" vertical="center" wrapText="1"/>
    </xf>
    <xf numFmtId="170" fontId="15" fillId="2" borderId="1" xfId="3" applyNumberFormat="1" applyFont="1" applyFill="1" applyBorder="1" applyAlignment="1">
      <alignment horizontal="center" vertical="center"/>
    </xf>
    <xf numFmtId="170" fontId="13" fillId="2" borderId="1" xfId="3" quotePrefix="1" applyNumberFormat="1" applyFont="1" applyFill="1" applyBorder="1" applyAlignment="1">
      <alignment horizontal="center" vertical="center"/>
    </xf>
    <xf numFmtId="170" fontId="13" fillId="2" borderId="0" xfId="3" applyNumberFormat="1" applyFont="1" applyFill="1" applyAlignment="1">
      <alignment horizontal="center" vertical="center"/>
    </xf>
    <xf numFmtId="166" fontId="15" fillId="2" borderId="1" xfId="2" applyNumberFormat="1" applyFont="1" applyFill="1" applyBorder="1" applyAlignment="1">
      <alignment horizontal="left" vertical="center"/>
    </xf>
    <xf numFmtId="166" fontId="13" fillId="2" borderId="1" xfId="1" quotePrefix="1" applyNumberFormat="1" applyFont="1" applyFill="1" applyBorder="1" applyAlignment="1">
      <alignment horizontal="center" vertical="center"/>
    </xf>
    <xf numFmtId="170" fontId="13" fillId="2" borderId="1" xfId="3" applyNumberFormat="1" applyFont="1" applyFill="1" applyBorder="1" applyAlignment="1">
      <alignment horizontal="left" vertical="center"/>
    </xf>
    <xf numFmtId="170" fontId="15" fillId="2" borderId="1" xfId="3" applyNumberFormat="1" applyFont="1" applyFill="1" applyBorder="1" applyAlignment="1">
      <alignment horizontal="left" vertical="center"/>
    </xf>
    <xf numFmtId="170" fontId="13" fillId="2" borderId="1" xfId="3" quotePrefix="1" applyNumberFormat="1" applyFont="1" applyFill="1" applyBorder="1" applyAlignment="1">
      <alignment horizontal="left" vertical="center"/>
    </xf>
    <xf numFmtId="169" fontId="15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 applyProtection="1">
      <alignment horizontal="center" vertical="center" wrapText="1" readingOrder="1"/>
    </xf>
    <xf numFmtId="166" fontId="16" fillId="2" borderId="1" xfId="0" applyNumberFormat="1" applyFont="1" applyFill="1" applyBorder="1" applyAlignment="1">
      <alignment vertical="center" wrapText="1"/>
    </xf>
    <xf numFmtId="166" fontId="13" fillId="2" borderId="1" xfId="1" applyNumberFormat="1" applyFont="1" applyFill="1" applyBorder="1" applyAlignment="1">
      <alignment vertical="center"/>
    </xf>
    <xf numFmtId="166" fontId="13" fillId="2" borderId="1" xfId="1" applyNumberFormat="1" applyFont="1" applyFill="1" applyBorder="1" applyAlignment="1">
      <alignment horizontal="left" vertical="center" wrapText="1"/>
    </xf>
    <xf numFmtId="169" fontId="13" fillId="2" borderId="1" xfId="0" applyNumberFormat="1" applyFont="1" applyFill="1" applyBorder="1" applyAlignment="1">
      <alignment horizontal="center" vertical="center" readingOrder="1"/>
    </xf>
    <xf numFmtId="0" fontId="15" fillId="2" borderId="1" xfId="0" applyFont="1" applyFill="1" applyBorder="1" applyAlignment="1">
      <alignment horizontal="center" vertical="center"/>
    </xf>
    <xf numFmtId="169" fontId="13" fillId="2" borderId="1" xfId="0" applyNumberFormat="1" applyFont="1" applyFill="1" applyBorder="1" applyAlignment="1">
      <alignment horizontal="left" vertical="center"/>
    </xf>
    <xf numFmtId="166" fontId="15" fillId="2" borderId="1" xfId="1" applyNumberFormat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9" fontId="13" fillId="4" borderId="1" xfId="0" applyNumberFormat="1" applyFont="1" applyFill="1" applyBorder="1" applyAlignment="1">
      <alignment horizontal="center" vertical="center"/>
    </xf>
    <xf numFmtId="169" fontId="16" fillId="4" borderId="1" xfId="0" applyNumberFormat="1" applyFont="1" applyFill="1" applyBorder="1" applyAlignment="1" applyProtection="1">
      <alignment horizontal="center" vertical="center" wrapText="1"/>
    </xf>
    <xf numFmtId="166" fontId="13" fillId="4" borderId="1" xfId="1" applyNumberFormat="1" applyFont="1" applyFill="1" applyBorder="1" applyAlignment="1">
      <alignment horizontal="left" vertical="center"/>
    </xf>
    <xf numFmtId="166" fontId="13" fillId="4" borderId="1" xfId="0" applyNumberFormat="1" applyFont="1" applyFill="1" applyBorder="1" applyAlignment="1">
      <alignment horizontal="left" vertical="center"/>
    </xf>
    <xf numFmtId="166" fontId="13" fillId="4" borderId="1" xfId="1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left" vertical="center" wrapText="1"/>
    </xf>
    <xf numFmtId="166" fontId="15" fillId="4" borderId="1" xfId="0" applyNumberFormat="1" applyFont="1" applyFill="1" applyBorder="1" applyAlignment="1">
      <alignment horizontal="left" vertical="center"/>
    </xf>
    <xf numFmtId="166" fontId="13" fillId="4" borderId="1" xfId="1" quotePrefix="1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" fontId="19" fillId="2" borderId="0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0" fontId="10" fillId="2" borderId="0" xfId="0" applyNumberFormat="1" applyFont="1" applyFill="1" applyAlignment="1" applyProtection="1">
      <alignment horizontal="left" vertical="top" wrapText="1" readingOrder="1"/>
    </xf>
    <xf numFmtId="0" fontId="15" fillId="2" borderId="0" xfId="0" applyFont="1" applyFill="1" applyAlignment="1">
      <alignment horizontal="center" wrapText="1"/>
    </xf>
    <xf numFmtId="0" fontId="19" fillId="2" borderId="0" xfId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2" fillId="2" borderId="0" xfId="0" applyNumberFormat="1" applyFont="1" applyFill="1" applyAlignment="1" applyProtection="1">
      <alignment horizontal="left" vertical="center" wrapText="1" readingOrder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21" fillId="2" borderId="0" xfId="0" applyNumberFormat="1" applyFont="1" applyFill="1" applyAlignment="1" applyProtection="1">
      <alignment horizontal="center" vertical="center" wrapText="1" readingOrder="1"/>
    </xf>
    <xf numFmtId="0" fontId="15" fillId="2" borderId="0" xfId="0" applyFont="1" applyFill="1"/>
    <xf numFmtId="165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</cellXfs>
  <cellStyles count="4">
    <cellStyle name="Normal_Sheet1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49" t="s">
        <v>47</v>
      </c>
      <c r="N1" s="149"/>
      <c r="O1" s="149"/>
      <c r="P1" s="149"/>
      <c r="Q1" s="149"/>
      <c r="R1" s="4"/>
    </row>
    <row r="2" spans="1:19" ht="23.25" customHeight="1" x14ac:dyDescent="0.25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6"/>
      <c r="S2" s="6"/>
    </row>
    <row r="3" spans="1:19" ht="15" customHeight="1" x14ac:dyDescent="0.25">
      <c r="A3" s="151" t="s">
        <v>1</v>
      </c>
      <c r="B3" s="152" t="s">
        <v>2</v>
      </c>
      <c r="C3" s="153" t="s">
        <v>3</v>
      </c>
      <c r="D3" s="154"/>
      <c r="E3" s="154"/>
      <c r="F3" s="153" t="s">
        <v>4</v>
      </c>
      <c r="G3" s="154"/>
      <c r="H3" s="154"/>
      <c r="I3" s="153" t="s">
        <v>5</v>
      </c>
      <c r="J3" s="154"/>
      <c r="K3" s="154"/>
      <c r="L3" s="153" t="s">
        <v>6</v>
      </c>
      <c r="M3" s="154"/>
      <c r="N3" s="154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51"/>
      <c r="B4" s="152"/>
      <c r="C4" s="154" t="s">
        <v>10</v>
      </c>
      <c r="D4" s="154"/>
      <c r="E4" s="154"/>
      <c r="F4" s="152" t="s">
        <v>11</v>
      </c>
      <c r="G4" s="154"/>
      <c r="H4" s="154"/>
      <c r="I4" s="154" t="s">
        <v>12</v>
      </c>
      <c r="J4" s="154"/>
      <c r="K4" s="154"/>
      <c r="L4" s="154" t="s">
        <v>13</v>
      </c>
      <c r="M4" s="154"/>
      <c r="N4" s="154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51"/>
      <c r="B5" s="152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57" t="s">
        <v>42</v>
      </c>
      <c r="C28" s="157"/>
      <c r="D28" s="157"/>
      <c r="E28" s="157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57" t="s">
        <v>44</v>
      </c>
      <c r="C30" s="157"/>
      <c r="D30" s="157"/>
      <c r="E30" s="157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55"/>
      <c r="C31" s="155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56" t="s">
        <v>45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</row>
    <row r="33" spans="5:14" x14ac:dyDescent="0.25">
      <c r="E33" s="155"/>
      <c r="F33" s="155"/>
      <c r="G33" s="155"/>
      <c r="H33" s="155"/>
      <c r="I33" s="155"/>
      <c r="J33" s="155"/>
      <c r="K33" s="155"/>
      <c r="L33" s="155"/>
      <c r="M33" s="155"/>
      <c r="N33" s="155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zoomScaleNormal="100" workbookViewId="0">
      <pane ySplit="5" topLeftCell="A58" activePane="bottomLeft" state="frozen"/>
      <selection pane="bottomLeft" activeCell="F73" sqref="F73"/>
    </sheetView>
  </sheetViews>
  <sheetFormatPr defaultColWidth="16.85546875" defaultRowHeight="13.5" x14ac:dyDescent="0.25"/>
  <cols>
    <col min="1" max="1" width="5" style="51" customWidth="1"/>
    <col min="2" max="2" width="19" style="75" customWidth="1"/>
    <col min="3" max="3" width="20" style="51" customWidth="1"/>
    <col min="4" max="4" width="18.5703125" style="76" customWidth="1"/>
    <col min="5" max="5" width="19.85546875" style="51" customWidth="1"/>
    <col min="6" max="6" width="16" style="51" customWidth="1"/>
    <col min="7" max="7" width="15.140625" style="51" customWidth="1"/>
    <col min="8" max="8" width="14.5703125" style="51" customWidth="1"/>
    <col min="9" max="9" width="15.7109375" style="51" customWidth="1"/>
    <col min="10" max="10" width="14.42578125" style="51" customWidth="1"/>
    <col min="11" max="11" width="15.28515625" style="51" customWidth="1"/>
    <col min="12" max="12" width="15.5703125" style="51" customWidth="1"/>
    <col min="13" max="13" width="17.7109375" style="51" customWidth="1"/>
    <col min="14" max="14" width="14.42578125" style="51" customWidth="1"/>
    <col min="15" max="15" width="13.7109375" style="51" customWidth="1"/>
    <col min="16" max="16" width="15.5703125" style="51" customWidth="1"/>
    <col min="17" max="17" width="13.7109375" style="51" customWidth="1"/>
    <col min="18" max="18" width="17.42578125" style="51" customWidth="1"/>
    <col min="19" max="19" width="15.140625" style="51" bestFit="1" customWidth="1"/>
    <col min="20" max="20" width="13.5703125" style="51" customWidth="1"/>
    <col min="21" max="21" width="15.28515625" style="51" customWidth="1"/>
    <col min="22" max="22" width="14.140625" style="51" customWidth="1"/>
    <col min="23" max="23" width="12.42578125" style="51" customWidth="1"/>
    <col min="24" max="24" width="13.85546875" style="51" customWidth="1"/>
    <col min="25" max="16384" width="16.85546875" style="51"/>
  </cols>
  <sheetData>
    <row r="1" spans="1:24" ht="44.25" customHeight="1" x14ac:dyDescent="0.25">
      <c r="B1" s="52"/>
      <c r="C1" s="52"/>
      <c r="D1" s="52"/>
      <c r="E1" s="52"/>
      <c r="F1" s="52"/>
      <c r="G1" s="52"/>
      <c r="H1" s="84"/>
      <c r="I1" s="52"/>
      <c r="J1" s="52"/>
      <c r="K1" s="158" t="s">
        <v>1261</v>
      </c>
      <c r="L1" s="158"/>
      <c r="M1" s="158"/>
      <c r="N1" s="85"/>
      <c r="O1" s="52"/>
      <c r="P1" s="52"/>
      <c r="Q1" s="52"/>
      <c r="R1" s="52"/>
      <c r="S1" s="52"/>
      <c r="T1" s="52"/>
      <c r="U1" s="52"/>
      <c r="V1" s="52"/>
      <c r="W1" s="53"/>
      <c r="X1" s="53"/>
    </row>
    <row r="2" spans="1:24" ht="48" customHeight="1" x14ac:dyDescent="0.25">
      <c r="A2" s="159" t="s">
        <v>1126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5"/>
    </row>
    <row r="3" spans="1:24" ht="15" customHeight="1" x14ac:dyDescent="0.25">
      <c r="A3" s="162" t="s">
        <v>1</v>
      </c>
      <c r="B3" s="163" t="s">
        <v>2</v>
      </c>
      <c r="C3" s="56" t="s">
        <v>3</v>
      </c>
      <c r="D3" s="57"/>
      <c r="E3" s="56"/>
      <c r="F3" s="56" t="s">
        <v>4</v>
      </c>
      <c r="G3" s="56"/>
      <c r="H3" s="56"/>
      <c r="I3" s="56" t="s">
        <v>5</v>
      </c>
      <c r="J3" s="56"/>
      <c r="K3" s="56"/>
      <c r="L3" s="56" t="s">
        <v>6</v>
      </c>
      <c r="M3" s="56"/>
      <c r="N3" s="56"/>
      <c r="O3" s="56" t="s">
        <v>7</v>
      </c>
      <c r="P3" s="56"/>
      <c r="Q3" s="56"/>
      <c r="R3" s="56" t="s">
        <v>8</v>
      </c>
      <c r="S3" s="56"/>
      <c r="T3" s="56"/>
      <c r="U3" s="56" t="s">
        <v>9</v>
      </c>
      <c r="V3" s="58"/>
      <c r="W3" s="58"/>
      <c r="X3" s="58"/>
    </row>
    <row r="4" spans="1:24" ht="54" customHeight="1" x14ac:dyDescent="0.25">
      <c r="A4" s="162"/>
      <c r="B4" s="163"/>
      <c r="C4" s="88" t="s">
        <v>50</v>
      </c>
      <c r="D4" s="59" t="s">
        <v>201</v>
      </c>
      <c r="E4" s="88" t="s">
        <v>202</v>
      </c>
      <c r="F4" s="88" t="s">
        <v>11</v>
      </c>
      <c r="G4" s="88" t="s">
        <v>203</v>
      </c>
      <c r="H4" s="88" t="s">
        <v>204</v>
      </c>
      <c r="I4" s="88" t="s">
        <v>1025</v>
      </c>
      <c r="J4" s="88" t="s">
        <v>1026</v>
      </c>
      <c r="K4" s="88" t="s">
        <v>1114</v>
      </c>
      <c r="L4" s="88" t="s">
        <v>1115</v>
      </c>
      <c r="M4" s="88" t="s">
        <v>1116</v>
      </c>
      <c r="N4" s="88" t="s">
        <v>1117</v>
      </c>
      <c r="O4" s="88" t="s">
        <v>14</v>
      </c>
      <c r="P4" s="88" t="s">
        <v>205</v>
      </c>
      <c r="Q4" s="88" t="s">
        <v>206</v>
      </c>
      <c r="R4" s="88" t="s">
        <v>15</v>
      </c>
      <c r="S4" s="88" t="s">
        <v>207</v>
      </c>
      <c r="T4" s="88" t="s">
        <v>208</v>
      </c>
      <c r="U4" s="88" t="s">
        <v>16</v>
      </c>
      <c r="V4" s="88" t="s">
        <v>215</v>
      </c>
      <c r="W4" s="88" t="s">
        <v>269</v>
      </c>
      <c r="X4" s="88" t="s">
        <v>270</v>
      </c>
    </row>
    <row r="5" spans="1:24" ht="27" customHeight="1" x14ac:dyDescent="0.25">
      <c r="A5" s="162"/>
      <c r="B5" s="163"/>
      <c r="C5" s="60" t="s">
        <v>49</v>
      </c>
      <c r="D5" s="61"/>
      <c r="E5" s="60"/>
      <c r="F5" s="60" t="s">
        <v>17</v>
      </c>
      <c r="G5" s="60"/>
      <c r="H5" s="60"/>
      <c r="I5" s="60" t="s">
        <v>17</v>
      </c>
      <c r="J5" s="60"/>
      <c r="K5" s="60"/>
      <c r="L5" s="60" t="s">
        <v>17</v>
      </c>
      <c r="M5" s="60"/>
      <c r="N5" s="60"/>
      <c r="O5" s="60" t="s">
        <v>17</v>
      </c>
      <c r="P5" s="60"/>
      <c r="Q5" s="60"/>
      <c r="R5" s="60" t="s">
        <v>17</v>
      </c>
      <c r="S5" s="60"/>
      <c r="T5" s="60"/>
      <c r="U5" s="60" t="s">
        <v>17</v>
      </c>
      <c r="V5" s="60" t="s">
        <v>17</v>
      </c>
      <c r="W5" s="60"/>
      <c r="X5" s="60"/>
    </row>
    <row r="6" spans="1:24" ht="87" customHeight="1" x14ac:dyDescent="0.25">
      <c r="A6" s="62">
        <v>1</v>
      </c>
      <c r="B6" s="100" t="s">
        <v>1023</v>
      </c>
      <c r="C6" s="101"/>
      <c r="D6" s="102"/>
      <c r="E6" s="101"/>
      <c r="F6" s="103">
        <v>19963220</v>
      </c>
      <c r="G6" s="63">
        <v>5367493</v>
      </c>
      <c r="H6" s="101">
        <f>F6-G6</f>
        <v>14595727</v>
      </c>
      <c r="I6" s="82">
        <v>326821500</v>
      </c>
      <c r="J6" s="83">
        <v>1654920</v>
      </c>
      <c r="K6" s="82">
        <f t="shared" ref="K6:K49" si="0">I6-J6</f>
        <v>325166580</v>
      </c>
      <c r="L6" s="82">
        <v>8346815</v>
      </c>
      <c r="M6" s="82">
        <v>2290547</v>
      </c>
      <c r="N6" s="82">
        <f>L6-M6</f>
        <v>6056268</v>
      </c>
      <c r="O6" s="63"/>
      <c r="P6" s="63">
        <f t="shared" ref="P6:P10" si="1">O6-Q6</f>
        <v>0</v>
      </c>
      <c r="Q6" s="63"/>
      <c r="R6" s="82"/>
      <c r="S6" s="82"/>
      <c r="T6" s="82"/>
      <c r="U6" s="102">
        <v>667578</v>
      </c>
      <c r="V6" s="64">
        <v>560000</v>
      </c>
      <c r="W6" s="64">
        <v>224000</v>
      </c>
      <c r="X6" s="64">
        <f>V6-W6</f>
        <v>336000</v>
      </c>
    </row>
    <row r="7" spans="1:24" ht="39.75" customHeight="1" x14ac:dyDescent="0.25">
      <c r="A7" s="62">
        <v>2</v>
      </c>
      <c r="B7" s="100" t="s">
        <v>1123</v>
      </c>
      <c r="C7" s="101">
        <v>227606443</v>
      </c>
      <c r="D7" s="101">
        <v>177395174.99000001</v>
      </c>
      <c r="E7" s="101">
        <v>50211268.009999998</v>
      </c>
      <c r="F7" s="104">
        <f>3301099+4428000+2700780</f>
        <v>10429879</v>
      </c>
      <c r="G7" s="63">
        <v>1753339</v>
      </c>
      <c r="H7" s="101">
        <f>F7-G7</f>
        <v>8676540</v>
      </c>
      <c r="I7" s="82">
        <v>403166980</v>
      </c>
      <c r="J7" s="83">
        <f>23307849.63+424274.19</f>
        <v>23732123.82</v>
      </c>
      <c r="K7" s="82">
        <f t="shared" si="0"/>
        <v>379434856.18000001</v>
      </c>
      <c r="L7" s="82">
        <v>42708879</v>
      </c>
      <c r="M7" s="82">
        <v>6362490.75</v>
      </c>
      <c r="N7" s="82">
        <f>L7-M7</f>
        <v>36346388.25</v>
      </c>
      <c r="O7" s="63">
        <v>401700</v>
      </c>
      <c r="P7" s="63">
        <f t="shared" si="1"/>
        <v>243350</v>
      </c>
      <c r="Q7" s="63">
        <v>158350</v>
      </c>
      <c r="R7" s="82"/>
      <c r="S7" s="82"/>
      <c r="T7" s="82"/>
      <c r="U7" s="63"/>
      <c r="V7" s="64"/>
      <c r="W7" s="64">
        <f t="shared" ref="W7:W12" si="2">V7*20/100</f>
        <v>0</v>
      </c>
      <c r="X7" s="64">
        <f t="shared" ref="X7:X18" si="3">V7-W7</f>
        <v>0</v>
      </c>
    </row>
    <row r="8" spans="1:24" ht="72" customHeight="1" x14ac:dyDescent="0.25">
      <c r="A8" s="62">
        <v>3</v>
      </c>
      <c r="B8" s="115" t="s">
        <v>23</v>
      </c>
      <c r="C8" s="65"/>
      <c r="D8" s="65"/>
      <c r="E8" s="65"/>
      <c r="F8" s="63">
        <v>4983923</v>
      </c>
      <c r="G8" s="63">
        <v>4405737</v>
      </c>
      <c r="H8" s="101">
        <f>+F8-G8</f>
        <v>578186</v>
      </c>
      <c r="I8" s="82"/>
      <c r="J8" s="82"/>
      <c r="K8" s="82">
        <f t="shared" si="0"/>
        <v>0</v>
      </c>
      <c r="L8" s="63">
        <v>1056600</v>
      </c>
      <c r="M8" s="82">
        <v>195518</v>
      </c>
      <c r="N8" s="63">
        <f>+L8-M8</f>
        <v>861082</v>
      </c>
      <c r="O8" s="63">
        <v>528000</v>
      </c>
      <c r="P8" s="63">
        <v>528000</v>
      </c>
      <c r="Q8" s="63">
        <v>0</v>
      </c>
      <c r="R8" s="63">
        <v>134000</v>
      </c>
      <c r="S8" s="63"/>
      <c r="T8" s="63">
        <v>134000</v>
      </c>
      <c r="U8" s="63">
        <v>2106971</v>
      </c>
      <c r="V8" s="83">
        <v>268200</v>
      </c>
      <c r="W8" s="64">
        <f>V8*10/100</f>
        <v>26820</v>
      </c>
      <c r="X8" s="64">
        <f t="shared" si="3"/>
        <v>241380</v>
      </c>
    </row>
    <row r="9" spans="1:24" ht="40.5" customHeight="1" x14ac:dyDescent="0.25">
      <c r="A9" s="62">
        <v>4</v>
      </c>
      <c r="B9" s="115" t="s">
        <v>1112</v>
      </c>
      <c r="C9" s="65"/>
      <c r="D9" s="65"/>
      <c r="E9" s="65"/>
      <c r="F9" s="82">
        <v>1783194</v>
      </c>
      <c r="G9" s="63">
        <v>1214455</v>
      </c>
      <c r="H9" s="86">
        <f>+F9-G9</f>
        <v>568739</v>
      </c>
      <c r="I9" s="82"/>
      <c r="J9" s="82"/>
      <c r="K9" s="82">
        <f t="shared" si="0"/>
        <v>0</v>
      </c>
      <c r="L9" s="82">
        <v>814883</v>
      </c>
      <c r="M9" s="82">
        <v>554666</v>
      </c>
      <c r="N9" s="82">
        <f>+L9-M9</f>
        <v>260217</v>
      </c>
      <c r="O9" s="82"/>
      <c r="P9" s="63">
        <f t="shared" si="1"/>
        <v>0</v>
      </c>
      <c r="Q9" s="82"/>
      <c r="R9" s="82">
        <v>7200</v>
      </c>
      <c r="S9" s="82"/>
      <c r="T9" s="82">
        <v>7200</v>
      </c>
      <c r="U9" s="82">
        <v>1173320</v>
      </c>
      <c r="V9" s="64">
        <v>298000</v>
      </c>
      <c r="W9" s="64">
        <f>V9*10/100</f>
        <v>29800</v>
      </c>
      <c r="X9" s="64">
        <f t="shared" si="3"/>
        <v>268200</v>
      </c>
    </row>
    <row r="10" spans="1:24" ht="46.5" customHeight="1" x14ac:dyDescent="0.25">
      <c r="A10" s="62">
        <v>5</v>
      </c>
      <c r="B10" s="115" t="s">
        <v>27</v>
      </c>
      <c r="C10" s="65"/>
      <c r="D10" s="65"/>
      <c r="E10" s="65"/>
      <c r="F10" s="83">
        <v>1102833</v>
      </c>
      <c r="G10" s="63">
        <v>663641</v>
      </c>
      <c r="H10" s="116">
        <f>+F10-G10</f>
        <v>439192</v>
      </c>
      <c r="I10" s="63"/>
      <c r="J10" s="63"/>
      <c r="K10" s="82">
        <f>I10-J10</f>
        <v>0</v>
      </c>
      <c r="L10" s="83">
        <v>2758023</v>
      </c>
      <c r="M10" s="82">
        <v>1627302</v>
      </c>
      <c r="N10" s="83">
        <f>+L10-M10</f>
        <v>1130721</v>
      </c>
      <c r="O10" s="63"/>
      <c r="P10" s="63">
        <f t="shared" si="1"/>
        <v>0</v>
      </c>
      <c r="Q10" s="63"/>
      <c r="R10" s="63">
        <v>1600</v>
      </c>
      <c r="S10" s="82"/>
      <c r="T10" s="63">
        <v>1600</v>
      </c>
      <c r="U10" s="63">
        <v>2197410</v>
      </c>
      <c r="V10" s="64">
        <v>268200</v>
      </c>
      <c r="W10" s="64">
        <f>V10*10/100</f>
        <v>26820</v>
      </c>
      <c r="X10" s="64">
        <f t="shared" si="3"/>
        <v>241380</v>
      </c>
    </row>
    <row r="11" spans="1:24" ht="69.75" customHeight="1" x14ac:dyDescent="0.25">
      <c r="A11" s="62">
        <v>6</v>
      </c>
      <c r="B11" s="115" t="s">
        <v>28</v>
      </c>
      <c r="C11" s="65"/>
      <c r="D11" s="65"/>
      <c r="E11" s="65"/>
      <c r="F11" s="117">
        <v>3698301</v>
      </c>
      <c r="G11" s="63">
        <v>2746701</v>
      </c>
      <c r="H11" s="118">
        <v>951600</v>
      </c>
      <c r="I11" s="63"/>
      <c r="J11" s="63"/>
      <c r="K11" s="82">
        <f t="shared" si="0"/>
        <v>0</v>
      </c>
      <c r="L11" s="83">
        <v>9927041</v>
      </c>
      <c r="M11" s="82">
        <v>7228156</v>
      </c>
      <c r="N11" s="117">
        <v>2698885</v>
      </c>
      <c r="O11" s="83">
        <v>775330</v>
      </c>
      <c r="P11" s="63">
        <v>739221</v>
      </c>
      <c r="Q11" s="117">
        <v>36109</v>
      </c>
      <c r="R11" s="83">
        <v>3699825</v>
      </c>
      <c r="S11" s="82">
        <v>3248586</v>
      </c>
      <c r="T11" s="63">
        <v>451239</v>
      </c>
      <c r="U11" s="117">
        <v>1888793</v>
      </c>
      <c r="V11" s="117">
        <v>462000</v>
      </c>
      <c r="W11" s="64">
        <v>309283</v>
      </c>
      <c r="X11" s="64">
        <v>152717</v>
      </c>
    </row>
    <row r="12" spans="1:24" ht="70.5" customHeight="1" x14ac:dyDescent="0.25">
      <c r="A12" s="62">
        <v>7</v>
      </c>
      <c r="B12" s="100" t="s">
        <v>1113</v>
      </c>
      <c r="C12" s="65"/>
      <c r="D12" s="65"/>
      <c r="E12" s="65"/>
      <c r="F12" s="82">
        <v>4012578</v>
      </c>
      <c r="G12" s="63">
        <v>3321687</v>
      </c>
      <c r="H12" s="86">
        <f t="shared" ref="H12:H17" si="4">+F12-G12</f>
        <v>690891</v>
      </c>
      <c r="I12" s="117"/>
      <c r="J12" s="117"/>
      <c r="K12" s="82">
        <f t="shared" si="0"/>
        <v>0</v>
      </c>
      <c r="L12" s="82">
        <v>3531535</v>
      </c>
      <c r="M12" s="82">
        <v>2962365</v>
      </c>
      <c r="N12" s="82">
        <f t="shared" ref="N12:N17" si="5">+L12-M12</f>
        <v>569170</v>
      </c>
      <c r="O12" s="83">
        <v>3230962</v>
      </c>
      <c r="P12" s="63">
        <v>2403051</v>
      </c>
      <c r="Q12" s="117">
        <f>+O12-P12</f>
        <v>827911</v>
      </c>
      <c r="R12" s="83">
        <v>230350</v>
      </c>
      <c r="S12" s="82">
        <v>214350</v>
      </c>
      <c r="T12" s="63">
        <f>+R12-S12</f>
        <v>16000</v>
      </c>
      <c r="U12" s="117">
        <v>491958</v>
      </c>
      <c r="V12" s="64"/>
      <c r="W12" s="64">
        <f t="shared" si="2"/>
        <v>0</v>
      </c>
      <c r="X12" s="64">
        <f t="shared" si="3"/>
        <v>0</v>
      </c>
    </row>
    <row r="13" spans="1:24" s="123" customFormat="1" ht="43.5" customHeight="1" x14ac:dyDescent="0.25">
      <c r="A13" s="104">
        <v>8</v>
      </c>
      <c r="B13" s="119" t="s">
        <v>232</v>
      </c>
      <c r="C13" s="120"/>
      <c r="D13" s="120"/>
      <c r="E13" s="120"/>
      <c r="F13" s="121">
        <v>4171695</v>
      </c>
      <c r="G13" s="104">
        <v>2806445</v>
      </c>
      <c r="H13" s="121">
        <f t="shared" si="4"/>
        <v>1365250</v>
      </c>
      <c r="I13" s="104"/>
      <c r="J13" s="104"/>
      <c r="K13" s="104">
        <f t="shared" si="0"/>
        <v>0</v>
      </c>
      <c r="L13" s="121">
        <v>13677668</v>
      </c>
      <c r="M13" s="104">
        <v>12050418</v>
      </c>
      <c r="N13" s="121">
        <f t="shared" si="5"/>
        <v>1627250</v>
      </c>
      <c r="O13" s="104"/>
      <c r="P13" s="104"/>
      <c r="Q13" s="104"/>
      <c r="R13" s="121">
        <v>139196</v>
      </c>
      <c r="S13" s="104">
        <v>139196</v>
      </c>
      <c r="T13" s="121">
        <v>0</v>
      </c>
      <c r="U13" s="104">
        <v>4803048</v>
      </c>
      <c r="V13" s="122">
        <v>268200</v>
      </c>
      <c r="W13" s="122">
        <f>V13*10/100</f>
        <v>26820</v>
      </c>
      <c r="X13" s="122">
        <f t="shared" si="3"/>
        <v>241380</v>
      </c>
    </row>
    <row r="14" spans="1:24" ht="41.25" customHeight="1" x14ac:dyDescent="0.25">
      <c r="A14" s="62">
        <v>9</v>
      </c>
      <c r="B14" s="100" t="s">
        <v>233</v>
      </c>
      <c r="C14" s="65"/>
      <c r="D14" s="65"/>
      <c r="E14" s="65"/>
      <c r="F14" s="83">
        <v>14465255</v>
      </c>
      <c r="G14" s="63">
        <v>5415292</v>
      </c>
      <c r="H14" s="116">
        <f t="shared" si="4"/>
        <v>9049963</v>
      </c>
      <c r="I14" s="63"/>
      <c r="J14" s="63"/>
      <c r="K14" s="82">
        <f t="shared" si="0"/>
        <v>0</v>
      </c>
      <c r="L14" s="124">
        <v>16150494</v>
      </c>
      <c r="M14" s="82">
        <v>6069476</v>
      </c>
      <c r="N14" s="124">
        <f t="shared" si="5"/>
        <v>10081018</v>
      </c>
      <c r="O14" s="63">
        <v>3356361</v>
      </c>
      <c r="P14" s="63">
        <v>1304999</v>
      </c>
      <c r="Q14" s="63">
        <f>+O14-P14</f>
        <v>2051362</v>
      </c>
      <c r="R14" s="124">
        <v>2000</v>
      </c>
      <c r="S14" s="82">
        <v>1760</v>
      </c>
      <c r="T14" s="124">
        <f>+R14-S14</f>
        <v>240</v>
      </c>
      <c r="U14" s="124">
        <v>1519966</v>
      </c>
      <c r="V14" s="64">
        <v>268200</v>
      </c>
      <c r="W14" s="125">
        <f t="shared" ref="W14:W18" si="6">V14*10/100</f>
        <v>26820</v>
      </c>
      <c r="X14" s="64">
        <f t="shared" si="3"/>
        <v>241380</v>
      </c>
    </row>
    <row r="15" spans="1:24" s="123" customFormat="1" ht="43.5" customHeight="1" x14ac:dyDescent="0.25">
      <c r="A15" s="104">
        <v>10</v>
      </c>
      <c r="B15" s="119" t="s">
        <v>234</v>
      </c>
      <c r="C15" s="120"/>
      <c r="D15" s="120"/>
      <c r="E15" s="120"/>
      <c r="F15" s="121">
        <v>4676240</v>
      </c>
      <c r="G15" s="126">
        <v>3470093</v>
      </c>
      <c r="H15" s="121">
        <f t="shared" si="4"/>
        <v>1206147</v>
      </c>
      <c r="I15" s="127"/>
      <c r="J15" s="127"/>
      <c r="K15" s="126">
        <f t="shared" si="0"/>
        <v>0</v>
      </c>
      <c r="L15" s="121">
        <v>18363211</v>
      </c>
      <c r="M15" s="104">
        <v>10404852</v>
      </c>
      <c r="N15" s="121">
        <f t="shared" si="5"/>
        <v>7958359</v>
      </c>
      <c r="O15" s="104">
        <v>0</v>
      </c>
      <c r="P15" s="104">
        <v>0</v>
      </c>
      <c r="Q15" s="104">
        <v>0</v>
      </c>
      <c r="R15" s="121">
        <v>50880</v>
      </c>
      <c r="S15" s="104">
        <v>50880</v>
      </c>
      <c r="T15" s="121">
        <v>0</v>
      </c>
      <c r="U15" s="121">
        <v>1421581</v>
      </c>
      <c r="V15" s="128">
        <v>268200</v>
      </c>
      <c r="W15" s="122">
        <f t="shared" si="6"/>
        <v>26820</v>
      </c>
      <c r="X15" s="128">
        <f t="shared" si="3"/>
        <v>241380</v>
      </c>
    </row>
    <row r="16" spans="1:24" s="123" customFormat="1" ht="45.75" customHeight="1" x14ac:dyDescent="0.25">
      <c r="A16" s="104">
        <v>11</v>
      </c>
      <c r="B16" s="119" t="s">
        <v>235</v>
      </c>
      <c r="C16" s="120"/>
      <c r="D16" s="120"/>
      <c r="E16" s="120"/>
      <c r="F16" s="121">
        <v>4627271</v>
      </c>
      <c r="G16" s="121">
        <v>3264754</v>
      </c>
      <c r="H16" s="121">
        <f t="shared" si="4"/>
        <v>1362517</v>
      </c>
      <c r="I16" s="126"/>
      <c r="J16" s="126"/>
      <c r="K16" s="126">
        <f t="shared" si="0"/>
        <v>0</v>
      </c>
      <c r="L16" s="121">
        <v>11373336</v>
      </c>
      <c r="M16" s="121">
        <v>8728288</v>
      </c>
      <c r="N16" s="121">
        <f t="shared" si="5"/>
        <v>2645048</v>
      </c>
      <c r="O16" s="121">
        <v>315351</v>
      </c>
      <c r="P16" s="126">
        <v>123351</v>
      </c>
      <c r="Q16" s="127">
        <f>+O16-P16</f>
        <v>192000</v>
      </c>
      <c r="R16" s="126">
        <v>56200</v>
      </c>
      <c r="S16" s="126">
        <v>56200</v>
      </c>
      <c r="T16" s="126">
        <v>0</v>
      </c>
      <c r="U16" s="126">
        <v>3568282</v>
      </c>
      <c r="V16" s="128">
        <v>268200</v>
      </c>
      <c r="W16" s="122">
        <f t="shared" si="6"/>
        <v>26820</v>
      </c>
      <c r="X16" s="128">
        <f t="shared" si="3"/>
        <v>241380</v>
      </c>
    </row>
    <row r="17" spans="1:24" ht="35.25" customHeight="1" x14ac:dyDescent="0.25">
      <c r="A17" s="62">
        <v>12</v>
      </c>
      <c r="B17" s="100" t="s">
        <v>34</v>
      </c>
      <c r="C17" s="65"/>
      <c r="D17" s="65"/>
      <c r="E17" s="65"/>
      <c r="F17" s="63">
        <v>603080</v>
      </c>
      <c r="G17" s="63">
        <v>510696</v>
      </c>
      <c r="H17" s="101">
        <f t="shared" si="4"/>
        <v>92384</v>
      </c>
      <c r="I17" s="63"/>
      <c r="J17" s="63"/>
      <c r="K17" s="82">
        <f t="shared" si="0"/>
        <v>0</v>
      </c>
      <c r="L17" s="63">
        <v>2717012</v>
      </c>
      <c r="M17" s="82">
        <v>377469</v>
      </c>
      <c r="N17" s="63">
        <f t="shared" si="5"/>
        <v>2339543</v>
      </c>
      <c r="O17" s="63"/>
      <c r="P17" s="63"/>
      <c r="Q17" s="63"/>
      <c r="R17" s="63"/>
      <c r="S17" s="82">
        <f t="shared" ref="S17:S22" si="7">R17-T17</f>
        <v>0</v>
      </c>
      <c r="T17" s="63"/>
      <c r="U17" s="63">
        <v>216800</v>
      </c>
      <c r="V17" s="64">
        <v>300000</v>
      </c>
      <c r="W17" s="125">
        <v>60000</v>
      </c>
      <c r="X17" s="64">
        <f t="shared" si="3"/>
        <v>240000</v>
      </c>
    </row>
    <row r="18" spans="1:24" ht="87.75" customHeight="1" x14ac:dyDescent="0.25">
      <c r="A18" s="62">
        <v>13</v>
      </c>
      <c r="B18" s="100" t="s">
        <v>1024</v>
      </c>
      <c r="C18" s="66">
        <v>6852582</v>
      </c>
      <c r="D18" s="66">
        <v>3571405</v>
      </c>
      <c r="E18" s="65">
        <f t="shared" ref="E18:E52" si="8">C18-D18</f>
        <v>3281177</v>
      </c>
      <c r="F18" s="63">
        <v>1687799</v>
      </c>
      <c r="G18" s="63">
        <v>1048287</v>
      </c>
      <c r="H18" s="101">
        <v>639512</v>
      </c>
      <c r="I18" s="63">
        <v>214000</v>
      </c>
      <c r="J18" s="63">
        <v>154667</v>
      </c>
      <c r="K18" s="82">
        <f t="shared" si="0"/>
        <v>59333</v>
      </c>
      <c r="L18" s="83">
        <v>13639880</v>
      </c>
      <c r="M18" s="82">
        <v>3670422</v>
      </c>
      <c r="N18" s="63">
        <v>9969458</v>
      </c>
      <c r="O18" s="63"/>
      <c r="P18" s="63"/>
      <c r="Q18" s="63"/>
      <c r="R18" s="63"/>
      <c r="S18" s="82">
        <f t="shared" si="7"/>
        <v>0</v>
      </c>
      <c r="T18" s="63"/>
      <c r="U18" s="63">
        <v>532903</v>
      </c>
      <c r="V18" s="64">
        <v>268200</v>
      </c>
      <c r="W18" s="125">
        <f t="shared" si="6"/>
        <v>26820</v>
      </c>
      <c r="X18" s="64">
        <f t="shared" si="3"/>
        <v>241380</v>
      </c>
    </row>
    <row r="19" spans="1:24" ht="105.75" customHeight="1" x14ac:dyDescent="0.25">
      <c r="A19" s="62">
        <v>14</v>
      </c>
      <c r="B19" s="100" t="s">
        <v>36</v>
      </c>
      <c r="C19" s="129">
        <v>2223724334.79</v>
      </c>
      <c r="D19" s="101">
        <v>965760343.67999995</v>
      </c>
      <c r="E19" s="65">
        <f>+C19-D19</f>
        <v>1257963991.1100001</v>
      </c>
      <c r="F19" s="63"/>
      <c r="G19" s="63">
        <f t="shared" ref="G19:G22" si="9">F19-H19</f>
        <v>0</v>
      </c>
      <c r="H19" s="101"/>
      <c r="I19" s="63"/>
      <c r="J19" s="63"/>
      <c r="K19" s="82">
        <f t="shared" si="0"/>
        <v>0</v>
      </c>
      <c r="L19" s="63"/>
      <c r="M19" s="82">
        <f t="shared" ref="M19:M22" si="10">L19-N19</f>
        <v>0</v>
      </c>
      <c r="N19" s="63"/>
      <c r="O19" s="63"/>
      <c r="P19" s="63"/>
      <c r="Q19" s="63"/>
      <c r="R19" s="63"/>
      <c r="S19" s="82">
        <f t="shared" si="7"/>
        <v>0</v>
      </c>
      <c r="T19" s="63"/>
      <c r="U19" s="63"/>
      <c r="V19" s="64"/>
      <c r="W19" s="64"/>
      <c r="X19" s="64"/>
    </row>
    <row r="20" spans="1:24" ht="36" customHeight="1" x14ac:dyDescent="0.25">
      <c r="A20" s="62">
        <v>15</v>
      </c>
      <c r="B20" s="100" t="s">
        <v>37</v>
      </c>
      <c r="C20" s="66"/>
      <c r="D20" s="101">
        <f t="shared" ref="D20:D21" si="11">C20*5/100</f>
        <v>0</v>
      </c>
      <c r="E20" s="65"/>
      <c r="F20" s="63"/>
      <c r="G20" s="63">
        <f t="shared" si="9"/>
        <v>0</v>
      </c>
      <c r="H20" s="101"/>
      <c r="I20" s="63"/>
      <c r="J20" s="63"/>
      <c r="K20" s="82">
        <f t="shared" si="0"/>
        <v>0</v>
      </c>
      <c r="L20" s="63"/>
      <c r="M20" s="82">
        <f t="shared" si="10"/>
        <v>0</v>
      </c>
      <c r="N20" s="63"/>
      <c r="O20" s="63"/>
      <c r="P20" s="63">
        <f t="shared" ref="P20:P52" si="12">O20-Q20</f>
        <v>0</v>
      </c>
      <c r="Q20" s="63"/>
      <c r="R20" s="63"/>
      <c r="S20" s="82">
        <f t="shared" si="7"/>
        <v>0</v>
      </c>
      <c r="T20" s="63"/>
      <c r="U20" s="63"/>
      <c r="V20" s="64"/>
      <c r="W20" s="64"/>
      <c r="X20" s="64"/>
    </row>
    <row r="21" spans="1:24" ht="68.25" customHeight="1" x14ac:dyDescent="0.25">
      <c r="A21" s="62">
        <v>16</v>
      </c>
      <c r="B21" s="100" t="s">
        <v>51</v>
      </c>
      <c r="C21" s="66"/>
      <c r="D21" s="101">
        <f t="shared" si="11"/>
        <v>0</v>
      </c>
      <c r="E21" s="65"/>
      <c r="F21" s="63"/>
      <c r="G21" s="63">
        <f t="shared" si="9"/>
        <v>0</v>
      </c>
      <c r="H21" s="101"/>
      <c r="I21" s="63"/>
      <c r="J21" s="63"/>
      <c r="K21" s="82">
        <f t="shared" si="0"/>
        <v>0</v>
      </c>
      <c r="L21" s="63"/>
      <c r="M21" s="82">
        <f t="shared" si="10"/>
        <v>0</v>
      </c>
      <c r="N21" s="63"/>
      <c r="O21" s="63"/>
      <c r="P21" s="63">
        <f t="shared" si="12"/>
        <v>0</v>
      </c>
      <c r="Q21" s="63"/>
      <c r="R21" s="63"/>
      <c r="S21" s="82">
        <f t="shared" si="7"/>
        <v>0</v>
      </c>
      <c r="T21" s="63"/>
      <c r="U21" s="63"/>
      <c r="V21" s="64"/>
      <c r="W21" s="64"/>
      <c r="X21" s="64"/>
    </row>
    <row r="22" spans="1:24" ht="54.75" customHeight="1" x14ac:dyDescent="0.25">
      <c r="A22" s="62">
        <v>17</v>
      </c>
      <c r="B22" s="115" t="s">
        <v>48</v>
      </c>
      <c r="C22" s="65">
        <v>19450471</v>
      </c>
      <c r="D22" s="65">
        <v>17480156.390000001</v>
      </c>
      <c r="E22" s="65">
        <f t="shared" si="8"/>
        <v>1970314.6099999994</v>
      </c>
      <c r="F22" s="82"/>
      <c r="G22" s="63">
        <f t="shared" si="9"/>
        <v>0</v>
      </c>
      <c r="H22" s="86"/>
      <c r="I22" s="82"/>
      <c r="J22" s="130"/>
      <c r="K22" s="82">
        <f t="shared" si="0"/>
        <v>0</v>
      </c>
      <c r="L22" s="82"/>
      <c r="M22" s="82">
        <f t="shared" si="10"/>
        <v>0</v>
      </c>
      <c r="N22" s="82"/>
      <c r="O22" s="82"/>
      <c r="P22" s="63">
        <f t="shared" si="12"/>
        <v>0</v>
      </c>
      <c r="Q22" s="82"/>
      <c r="R22" s="82"/>
      <c r="S22" s="82">
        <f t="shared" si="7"/>
        <v>0</v>
      </c>
      <c r="T22" s="82"/>
      <c r="U22" s="63"/>
      <c r="V22" s="64"/>
      <c r="W22" s="64"/>
      <c r="X22" s="64"/>
    </row>
    <row r="23" spans="1:24" ht="45" customHeight="1" x14ac:dyDescent="0.25">
      <c r="A23" s="62">
        <v>18</v>
      </c>
      <c r="B23" s="115" t="s">
        <v>300</v>
      </c>
      <c r="C23" s="131">
        <v>12445257</v>
      </c>
      <c r="D23" s="131">
        <v>414841.9</v>
      </c>
      <c r="E23" s="65">
        <f t="shared" si="8"/>
        <v>12030415.1</v>
      </c>
      <c r="F23" s="82"/>
      <c r="G23" s="63"/>
      <c r="H23" s="86"/>
      <c r="I23" s="82"/>
      <c r="J23" s="130"/>
      <c r="K23" s="82"/>
      <c r="L23" s="82"/>
      <c r="M23" s="82"/>
      <c r="N23" s="82"/>
      <c r="O23" s="82"/>
      <c r="P23" s="63"/>
      <c r="Q23" s="82"/>
      <c r="R23" s="82"/>
      <c r="S23" s="82"/>
      <c r="T23" s="82"/>
      <c r="U23" s="63"/>
      <c r="V23" s="64"/>
      <c r="W23" s="64"/>
      <c r="X23" s="64"/>
    </row>
    <row r="24" spans="1:24" ht="32.25" customHeight="1" x14ac:dyDescent="0.25">
      <c r="A24" s="62">
        <v>19</v>
      </c>
      <c r="B24" s="67" t="s">
        <v>236</v>
      </c>
      <c r="C24" s="66">
        <v>188705029</v>
      </c>
      <c r="D24" s="66">
        <v>94518690.420000002</v>
      </c>
      <c r="E24" s="65">
        <f t="shared" si="8"/>
        <v>94186338.579999998</v>
      </c>
      <c r="F24" s="82">
        <v>1528079</v>
      </c>
      <c r="G24" s="63">
        <v>1169544</v>
      </c>
      <c r="H24" s="86">
        <f>F24-G24</f>
        <v>358535</v>
      </c>
      <c r="I24" s="82"/>
      <c r="J24" s="82"/>
      <c r="K24" s="82">
        <f t="shared" si="0"/>
        <v>0</v>
      </c>
      <c r="L24" s="82">
        <v>4516400</v>
      </c>
      <c r="M24" s="82">
        <v>3989290</v>
      </c>
      <c r="N24" s="82">
        <f>L24-M24</f>
        <v>527110</v>
      </c>
      <c r="O24" s="82"/>
      <c r="P24" s="63">
        <f t="shared" si="12"/>
        <v>0</v>
      </c>
      <c r="Q24" s="82"/>
      <c r="R24" s="132">
        <v>312149.99999999994</v>
      </c>
      <c r="S24" s="82">
        <v>312150</v>
      </c>
      <c r="T24" s="83">
        <f>R24-S24</f>
        <v>0</v>
      </c>
      <c r="U24" s="63"/>
      <c r="V24" s="64"/>
      <c r="W24" s="64"/>
      <c r="X24" s="64"/>
    </row>
    <row r="25" spans="1:24" ht="30.75" customHeight="1" x14ac:dyDescent="0.25">
      <c r="A25" s="62">
        <v>20</v>
      </c>
      <c r="B25" s="67" t="s">
        <v>237</v>
      </c>
      <c r="C25" s="66">
        <v>7157945.0099999998</v>
      </c>
      <c r="D25" s="66">
        <v>3109161.48</v>
      </c>
      <c r="E25" s="65">
        <f t="shared" si="8"/>
        <v>4048783.53</v>
      </c>
      <c r="F25" s="82">
        <v>1347488</v>
      </c>
      <c r="G25" s="63">
        <v>917810.5</v>
      </c>
      <c r="H25" s="86">
        <f t="shared" ref="H25:H34" si="13">F25-G25</f>
        <v>429677.5</v>
      </c>
      <c r="I25" s="87">
        <v>2000000</v>
      </c>
      <c r="J25" s="87">
        <v>2000000</v>
      </c>
      <c r="K25" s="82">
        <f t="shared" si="0"/>
        <v>0</v>
      </c>
      <c r="L25" s="87">
        <v>973060</v>
      </c>
      <c r="M25" s="82">
        <v>973060</v>
      </c>
      <c r="N25" s="82">
        <f t="shared" ref="N25:N52" si="14">L25-M25</f>
        <v>0</v>
      </c>
      <c r="O25" s="82">
        <v>30000</v>
      </c>
      <c r="P25" s="63">
        <v>30000</v>
      </c>
      <c r="Q25" s="82"/>
      <c r="R25" s="133">
        <v>130500</v>
      </c>
      <c r="S25" s="134">
        <v>130500</v>
      </c>
      <c r="T25" s="83"/>
      <c r="U25" s="63"/>
      <c r="V25" s="64"/>
      <c r="W25" s="64"/>
      <c r="X25" s="64"/>
    </row>
    <row r="26" spans="1:24" ht="34.5" customHeight="1" x14ac:dyDescent="0.25">
      <c r="A26" s="62">
        <v>21</v>
      </c>
      <c r="B26" s="67" t="s">
        <v>238</v>
      </c>
      <c r="C26" s="131">
        <v>4648019</v>
      </c>
      <c r="D26" s="131">
        <v>3373905.39</v>
      </c>
      <c r="E26" s="65">
        <f t="shared" si="8"/>
        <v>1274113.6099999999</v>
      </c>
      <c r="F26" s="82">
        <v>1695101</v>
      </c>
      <c r="G26" s="63">
        <v>1385661</v>
      </c>
      <c r="H26" s="86">
        <f t="shared" si="13"/>
        <v>309440</v>
      </c>
      <c r="I26" s="82"/>
      <c r="J26" s="82"/>
      <c r="K26" s="82">
        <f t="shared" si="0"/>
        <v>0</v>
      </c>
      <c r="L26" s="82">
        <v>2288211.0099999998</v>
      </c>
      <c r="M26" s="82">
        <v>2288211</v>
      </c>
      <c r="N26" s="82">
        <f t="shared" si="14"/>
        <v>9.9999997764825821E-3</v>
      </c>
      <c r="O26" s="82"/>
      <c r="P26" s="63">
        <f t="shared" si="12"/>
        <v>0</v>
      </c>
      <c r="Q26" s="82"/>
      <c r="R26" s="133">
        <v>167130</v>
      </c>
      <c r="S26" s="82">
        <v>167130</v>
      </c>
      <c r="T26" s="83">
        <f t="shared" ref="T26:T52" si="15">R26-S26</f>
        <v>0</v>
      </c>
      <c r="U26" s="63"/>
      <c r="V26" s="64"/>
      <c r="W26" s="64"/>
      <c r="X26" s="64"/>
    </row>
    <row r="27" spans="1:24" ht="34.5" customHeight="1" x14ac:dyDescent="0.25">
      <c r="A27" s="62">
        <v>22</v>
      </c>
      <c r="B27" s="67" t="s">
        <v>239</v>
      </c>
      <c r="C27" s="135"/>
      <c r="D27" s="135"/>
      <c r="E27" s="65"/>
      <c r="F27" s="82">
        <v>2971120</v>
      </c>
      <c r="G27" s="63">
        <v>2237635</v>
      </c>
      <c r="H27" s="86">
        <f t="shared" si="13"/>
        <v>733485</v>
      </c>
      <c r="I27" s="82"/>
      <c r="J27" s="82"/>
      <c r="K27" s="82">
        <f t="shared" si="0"/>
        <v>0</v>
      </c>
      <c r="L27" s="87">
        <v>1086479</v>
      </c>
      <c r="M27" s="82">
        <v>936767.2</v>
      </c>
      <c r="N27" s="82">
        <f t="shared" si="14"/>
        <v>149711.80000000005</v>
      </c>
      <c r="O27" s="82">
        <v>100095</v>
      </c>
      <c r="P27" s="63">
        <f t="shared" si="12"/>
        <v>100095</v>
      </c>
      <c r="Q27" s="82"/>
      <c r="R27" s="83">
        <v>118620</v>
      </c>
      <c r="S27" s="82">
        <v>118620</v>
      </c>
      <c r="T27" s="83">
        <f t="shared" si="15"/>
        <v>0</v>
      </c>
      <c r="U27" s="136"/>
      <c r="V27" s="64"/>
      <c r="W27" s="64"/>
      <c r="X27" s="64"/>
    </row>
    <row r="28" spans="1:24" ht="34.5" customHeight="1" x14ac:dyDescent="0.25">
      <c r="A28" s="62">
        <v>23</v>
      </c>
      <c r="B28" s="67" t="s">
        <v>240</v>
      </c>
      <c r="C28" s="135">
        <v>90000</v>
      </c>
      <c r="D28" s="131">
        <v>41355</v>
      </c>
      <c r="E28" s="65">
        <f t="shared" si="8"/>
        <v>48645</v>
      </c>
      <c r="F28" s="82">
        <v>1011738</v>
      </c>
      <c r="G28" s="63">
        <v>659538.61</v>
      </c>
      <c r="H28" s="86">
        <f t="shared" si="13"/>
        <v>352199.39</v>
      </c>
      <c r="I28" s="82"/>
      <c r="J28" s="82"/>
      <c r="K28" s="82">
        <f t="shared" si="0"/>
        <v>0</v>
      </c>
      <c r="L28" s="87">
        <v>270000</v>
      </c>
      <c r="M28" s="82">
        <v>270000</v>
      </c>
      <c r="N28" s="82">
        <f t="shared" si="14"/>
        <v>0</v>
      </c>
      <c r="O28" s="82"/>
      <c r="P28" s="63">
        <f t="shared" si="12"/>
        <v>0</v>
      </c>
      <c r="Q28" s="82"/>
      <c r="R28" s="87">
        <v>21930</v>
      </c>
      <c r="S28" s="82">
        <v>21930</v>
      </c>
      <c r="T28" s="83">
        <f t="shared" si="15"/>
        <v>0</v>
      </c>
      <c r="U28" s="63"/>
      <c r="V28" s="64"/>
      <c r="W28" s="64"/>
      <c r="X28" s="64"/>
    </row>
    <row r="29" spans="1:24" ht="34.5" customHeight="1" x14ac:dyDescent="0.25">
      <c r="A29" s="62">
        <v>24</v>
      </c>
      <c r="B29" s="67" t="s">
        <v>241</v>
      </c>
      <c r="C29" s="135">
        <v>26964100</v>
      </c>
      <c r="D29" s="135">
        <v>24487775.539999999</v>
      </c>
      <c r="E29" s="65">
        <f t="shared" si="8"/>
        <v>2476324.4600000009</v>
      </c>
      <c r="F29" s="82">
        <v>1376264</v>
      </c>
      <c r="G29" s="63">
        <v>705985.64</v>
      </c>
      <c r="H29" s="86">
        <f t="shared" si="13"/>
        <v>670278.36</v>
      </c>
      <c r="I29" s="82"/>
      <c r="J29" s="82"/>
      <c r="K29" s="82">
        <f t="shared" si="0"/>
        <v>0</v>
      </c>
      <c r="L29" s="87">
        <v>426676</v>
      </c>
      <c r="M29" s="82">
        <v>279382</v>
      </c>
      <c r="N29" s="82">
        <f t="shared" si="14"/>
        <v>147294</v>
      </c>
      <c r="O29" s="82"/>
      <c r="P29" s="63">
        <f t="shared" si="12"/>
        <v>0</v>
      </c>
      <c r="Q29" s="82"/>
      <c r="R29" s="87">
        <v>220860</v>
      </c>
      <c r="S29" s="82">
        <v>220860</v>
      </c>
      <c r="T29" s="83">
        <f t="shared" si="15"/>
        <v>0</v>
      </c>
      <c r="U29" s="63"/>
      <c r="V29" s="64"/>
      <c r="W29" s="64"/>
      <c r="X29" s="64"/>
    </row>
    <row r="30" spans="1:24" ht="34.5" customHeight="1" x14ac:dyDescent="0.25">
      <c r="A30" s="62">
        <v>25</v>
      </c>
      <c r="B30" s="67" t="s">
        <v>242</v>
      </c>
      <c r="C30" s="137"/>
      <c r="D30" s="137"/>
      <c r="E30" s="65"/>
      <c r="F30" s="138">
        <v>943721</v>
      </c>
      <c r="G30" s="63">
        <v>594436</v>
      </c>
      <c r="H30" s="86">
        <f t="shared" si="13"/>
        <v>349285</v>
      </c>
      <c r="I30" s="82">
        <v>2674623</v>
      </c>
      <c r="J30" s="82">
        <v>1518123</v>
      </c>
      <c r="K30" s="82">
        <f t="shared" si="0"/>
        <v>1156500</v>
      </c>
      <c r="L30" s="87">
        <v>168600</v>
      </c>
      <c r="M30" s="82">
        <v>168600</v>
      </c>
      <c r="N30" s="82">
        <f t="shared" si="14"/>
        <v>0</v>
      </c>
      <c r="O30" s="82">
        <v>72000</v>
      </c>
      <c r="P30" s="63">
        <v>72000</v>
      </c>
      <c r="Q30" s="82"/>
      <c r="R30" s="82"/>
      <c r="S30" s="82"/>
      <c r="T30" s="83">
        <f t="shared" si="15"/>
        <v>0</v>
      </c>
      <c r="U30" s="63"/>
      <c r="V30" s="64"/>
      <c r="W30" s="64"/>
      <c r="X30" s="64"/>
    </row>
    <row r="31" spans="1:24" ht="34.5" customHeight="1" x14ac:dyDescent="0.25">
      <c r="A31" s="62">
        <v>26</v>
      </c>
      <c r="B31" s="67" t="s">
        <v>243</v>
      </c>
      <c r="C31" s="66">
        <v>9377259</v>
      </c>
      <c r="D31" s="66">
        <v>6763515.7599999998</v>
      </c>
      <c r="E31" s="65">
        <f t="shared" si="8"/>
        <v>2613743.2400000002</v>
      </c>
      <c r="F31" s="82">
        <v>1587648</v>
      </c>
      <c r="G31" s="63">
        <v>1238363</v>
      </c>
      <c r="H31" s="86">
        <f t="shared" si="13"/>
        <v>349285</v>
      </c>
      <c r="I31" s="82"/>
      <c r="J31" s="82"/>
      <c r="K31" s="82">
        <f t="shared" si="0"/>
        <v>0</v>
      </c>
      <c r="L31" s="87">
        <v>1265660</v>
      </c>
      <c r="M31" s="82">
        <v>1265660</v>
      </c>
      <c r="N31" s="82">
        <f t="shared" si="14"/>
        <v>0</v>
      </c>
      <c r="O31" s="82"/>
      <c r="P31" s="63">
        <f t="shared" si="12"/>
        <v>0</v>
      </c>
      <c r="Q31" s="82"/>
      <c r="R31" s="82">
        <v>702000</v>
      </c>
      <c r="S31" s="82">
        <v>702000</v>
      </c>
      <c r="T31" s="83">
        <f t="shared" si="15"/>
        <v>0</v>
      </c>
      <c r="U31" s="63"/>
      <c r="V31" s="64"/>
      <c r="W31" s="64"/>
      <c r="X31" s="64"/>
    </row>
    <row r="32" spans="1:24" ht="34.5" customHeight="1" x14ac:dyDescent="0.25">
      <c r="A32" s="62">
        <v>27</v>
      </c>
      <c r="B32" s="67" t="s">
        <v>244</v>
      </c>
      <c r="C32" s="66">
        <v>8311000</v>
      </c>
      <c r="D32" s="66">
        <v>4939406.66</v>
      </c>
      <c r="E32" s="65">
        <f t="shared" si="8"/>
        <v>3371593.34</v>
      </c>
      <c r="F32" s="82">
        <v>285235</v>
      </c>
      <c r="G32" s="63">
        <v>258760</v>
      </c>
      <c r="H32" s="86">
        <f t="shared" si="13"/>
        <v>26475</v>
      </c>
      <c r="I32" s="82"/>
      <c r="J32" s="82"/>
      <c r="K32" s="82">
        <f t="shared" si="0"/>
        <v>0</v>
      </c>
      <c r="L32" s="87">
        <v>429500</v>
      </c>
      <c r="M32" s="82">
        <v>429500</v>
      </c>
      <c r="N32" s="82">
        <f t="shared" si="14"/>
        <v>0</v>
      </c>
      <c r="O32" s="82"/>
      <c r="P32" s="63">
        <f t="shared" si="12"/>
        <v>0</v>
      </c>
      <c r="Q32" s="82"/>
      <c r="R32" s="82">
        <v>199200</v>
      </c>
      <c r="S32" s="82">
        <v>199200</v>
      </c>
      <c r="T32" s="83">
        <f t="shared" si="15"/>
        <v>0</v>
      </c>
      <c r="U32" s="63"/>
      <c r="V32" s="64"/>
      <c r="W32" s="64"/>
      <c r="X32" s="64"/>
    </row>
    <row r="33" spans="1:24" ht="34.5" customHeight="1" x14ac:dyDescent="0.25">
      <c r="A33" s="62">
        <v>28</v>
      </c>
      <c r="B33" s="67" t="s">
        <v>245</v>
      </c>
      <c r="C33" s="66">
        <v>12102659.050000001</v>
      </c>
      <c r="D33" s="66">
        <v>8273227.7000000002</v>
      </c>
      <c r="E33" s="65">
        <f t="shared" si="8"/>
        <v>3829431.3500000006</v>
      </c>
      <c r="F33" s="82">
        <v>1721390</v>
      </c>
      <c r="G33" s="63">
        <v>1372105</v>
      </c>
      <c r="H33" s="86">
        <f t="shared" si="13"/>
        <v>349285</v>
      </c>
      <c r="I33" s="82"/>
      <c r="J33" s="82"/>
      <c r="K33" s="82">
        <f t="shared" si="0"/>
        <v>0</v>
      </c>
      <c r="L33" s="87">
        <v>89800</v>
      </c>
      <c r="M33" s="82">
        <v>89800</v>
      </c>
      <c r="N33" s="82">
        <f t="shared" si="14"/>
        <v>0</v>
      </c>
      <c r="O33" s="82"/>
      <c r="P33" s="63">
        <f t="shared" si="12"/>
        <v>0</v>
      </c>
      <c r="Q33" s="82"/>
      <c r="R33" s="82"/>
      <c r="S33" s="82"/>
      <c r="T33" s="83">
        <f t="shared" si="15"/>
        <v>0</v>
      </c>
      <c r="U33" s="63"/>
      <c r="V33" s="64"/>
      <c r="W33" s="64"/>
      <c r="X33" s="64"/>
    </row>
    <row r="34" spans="1:24" ht="34.5" customHeight="1" x14ac:dyDescent="0.25">
      <c r="A34" s="62">
        <v>29</v>
      </c>
      <c r="B34" s="67" t="s">
        <v>246</v>
      </c>
      <c r="C34" s="66"/>
      <c r="D34" s="66"/>
      <c r="E34" s="65"/>
      <c r="F34" s="82">
        <v>215714</v>
      </c>
      <c r="G34" s="63">
        <v>215714</v>
      </c>
      <c r="H34" s="86">
        <f t="shared" si="13"/>
        <v>0</v>
      </c>
      <c r="I34" s="87">
        <v>247500</v>
      </c>
      <c r="J34" s="87">
        <v>247500</v>
      </c>
      <c r="K34" s="82">
        <f t="shared" si="0"/>
        <v>0</v>
      </c>
      <c r="L34" s="87">
        <v>57000</v>
      </c>
      <c r="M34" s="82">
        <v>57000</v>
      </c>
      <c r="N34" s="82">
        <f t="shared" si="14"/>
        <v>0</v>
      </c>
      <c r="O34" s="82"/>
      <c r="P34" s="63">
        <f t="shared" si="12"/>
        <v>0</v>
      </c>
      <c r="Q34" s="82"/>
      <c r="R34" s="82"/>
      <c r="S34" s="82"/>
      <c r="T34" s="83">
        <f t="shared" si="15"/>
        <v>0</v>
      </c>
      <c r="U34" s="63"/>
      <c r="V34" s="64"/>
      <c r="W34" s="64"/>
      <c r="X34" s="64"/>
    </row>
    <row r="35" spans="1:24" ht="34.5" customHeight="1" x14ac:dyDescent="0.25">
      <c r="A35" s="62">
        <v>30</v>
      </c>
      <c r="B35" s="67" t="s">
        <v>247</v>
      </c>
      <c r="C35" s="66"/>
      <c r="D35" s="66"/>
      <c r="E35" s="65"/>
      <c r="F35" s="82">
        <v>1736670</v>
      </c>
      <c r="G35" s="63">
        <v>1403945</v>
      </c>
      <c r="H35" s="86">
        <f t="shared" ref="H35:H52" si="16">F35-G35</f>
        <v>332725</v>
      </c>
      <c r="I35" s="82"/>
      <c r="J35" s="82"/>
      <c r="K35" s="82">
        <f t="shared" si="0"/>
        <v>0</v>
      </c>
      <c r="L35" s="87">
        <v>2559800</v>
      </c>
      <c r="M35" s="82">
        <v>2559800</v>
      </c>
      <c r="N35" s="82">
        <f t="shared" si="14"/>
        <v>0</v>
      </c>
      <c r="O35" s="82">
        <v>45000</v>
      </c>
      <c r="P35" s="63">
        <f t="shared" si="12"/>
        <v>45000</v>
      </c>
      <c r="Q35" s="82"/>
      <c r="R35" s="82">
        <v>163050</v>
      </c>
      <c r="S35" s="82">
        <v>163050</v>
      </c>
      <c r="T35" s="83">
        <f t="shared" si="15"/>
        <v>0</v>
      </c>
      <c r="U35" s="63"/>
      <c r="V35" s="64"/>
      <c r="W35" s="64"/>
      <c r="X35" s="64"/>
    </row>
    <row r="36" spans="1:24" ht="34.5" customHeight="1" x14ac:dyDescent="0.25">
      <c r="A36" s="62">
        <v>31</v>
      </c>
      <c r="B36" s="67" t="s">
        <v>248</v>
      </c>
      <c r="C36" s="66">
        <v>49423418.009999998</v>
      </c>
      <c r="D36" s="66">
        <v>30950575.879999999</v>
      </c>
      <c r="E36" s="65">
        <f t="shared" si="8"/>
        <v>18472842.129999999</v>
      </c>
      <c r="F36" s="82">
        <v>2022213</v>
      </c>
      <c r="G36" s="63">
        <v>1689488</v>
      </c>
      <c r="H36" s="86">
        <f t="shared" si="16"/>
        <v>332725</v>
      </c>
      <c r="I36" s="82"/>
      <c r="J36" s="82"/>
      <c r="K36" s="82">
        <f t="shared" si="0"/>
        <v>0</v>
      </c>
      <c r="L36" s="87">
        <v>1206700</v>
      </c>
      <c r="M36" s="82">
        <v>1111660</v>
      </c>
      <c r="N36" s="82">
        <f t="shared" si="14"/>
        <v>95040</v>
      </c>
      <c r="O36" s="82">
        <v>59200</v>
      </c>
      <c r="P36" s="63">
        <f t="shared" si="12"/>
        <v>59200</v>
      </c>
      <c r="Q36" s="82"/>
      <c r="R36" s="82"/>
      <c r="S36" s="82"/>
      <c r="T36" s="83">
        <f t="shared" si="15"/>
        <v>0</v>
      </c>
      <c r="U36" s="63"/>
      <c r="V36" s="64"/>
      <c r="W36" s="64"/>
      <c r="X36" s="64"/>
    </row>
    <row r="37" spans="1:24" ht="34.5" customHeight="1" x14ac:dyDescent="0.25">
      <c r="A37" s="62">
        <v>32</v>
      </c>
      <c r="B37" s="67" t="s">
        <v>249</v>
      </c>
      <c r="C37" s="66">
        <v>100000.01</v>
      </c>
      <c r="D37" s="66">
        <v>98625</v>
      </c>
      <c r="E37" s="65">
        <v>1375</v>
      </c>
      <c r="F37" s="82">
        <v>1702270</v>
      </c>
      <c r="G37" s="63">
        <v>1187825</v>
      </c>
      <c r="H37" s="86">
        <f t="shared" si="16"/>
        <v>514445</v>
      </c>
      <c r="I37" s="82"/>
      <c r="J37" s="82"/>
      <c r="K37" s="82">
        <f t="shared" si="0"/>
        <v>0</v>
      </c>
      <c r="L37" s="87">
        <v>645000</v>
      </c>
      <c r="M37" s="82">
        <v>537400</v>
      </c>
      <c r="N37" s="82">
        <f t="shared" si="14"/>
        <v>107600</v>
      </c>
      <c r="O37" s="82">
        <v>36800</v>
      </c>
      <c r="P37" s="63">
        <f t="shared" si="12"/>
        <v>36800</v>
      </c>
      <c r="Q37" s="82"/>
      <c r="R37" s="83">
        <v>270000</v>
      </c>
      <c r="S37" s="82">
        <v>270000</v>
      </c>
      <c r="T37" s="83">
        <f t="shared" si="15"/>
        <v>0</v>
      </c>
      <c r="U37" s="63"/>
      <c r="V37" s="64"/>
      <c r="W37" s="64"/>
      <c r="X37" s="64"/>
    </row>
    <row r="38" spans="1:24" ht="34.5" customHeight="1" x14ac:dyDescent="0.25">
      <c r="A38" s="62">
        <v>33</v>
      </c>
      <c r="B38" s="67" t="s">
        <v>299</v>
      </c>
      <c r="C38" s="66">
        <v>9814033.0199999996</v>
      </c>
      <c r="D38" s="66">
        <v>6410288.3399999999</v>
      </c>
      <c r="E38" s="65">
        <f t="shared" si="8"/>
        <v>3403744.6799999997</v>
      </c>
      <c r="F38" s="82">
        <v>1616506</v>
      </c>
      <c r="G38" s="63">
        <v>1256779</v>
      </c>
      <c r="H38" s="86">
        <f t="shared" si="16"/>
        <v>359727</v>
      </c>
      <c r="I38" s="82"/>
      <c r="J38" s="82"/>
      <c r="K38" s="82">
        <f t="shared" si="0"/>
        <v>0</v>
      </c>
      <c r="L38" s="87">
        <v>1066888.44</v>
      </c>
      <c r="M38" s="82">
        <v>1066888.44</v>
      </c>
      <c r="N38" s="82">
        <f t="shared" si="14"/>
        <v>0</v>
      </c>
      <c r="O38" s="82"/>
      <c r="P38" s="63">
        <f t="shared" si="12"/>
        <v>0</v>
      </c>
      <c r="Q38" s="82"/>
      <c r="R38" s="83">
        <v>228630</v>
      </c>
      <c r="S38" s="82">
        <v>228630</v>
      </c>
      <c r="T38" s="83">
        <f t="shared" si="15"/>
        <v>0</v>
      </c>
      <c r="U38" s="63"/>
      <c r="V38" s="64"/>
      <c r="W38" s="64"/>
      <c r="X38" s="64"/>
    </row>
    <row r="39" spans="1:24" ht="34.5" customHeight="1" x14ac:dyDescent="0.25">
      <c r="A39" s="62">
        <v>34</v>
      </c>
      <c r="B39" s="67" t="s">
        <v>250</v>
      </c>
      <c r="C39" s="66">
        <v>854255.01</v>
      </c>
      <c r="D39" s="66">
        <v>715346.2</v>
      </c>
      <c r="E39" s="65">
        <f t="shared" si="8"/>
        <v>138908.81000000006</v>
      </c>
      <c r="F39" s="82">
        <v>1244570</v>
      </c>
      <c r="G39" s="63">
        <v>895285</v>
      </c>
      <c r="H39" s="86">
        <f t="shared" si="16"/>
        <v>349285</v>
      </c>
      <c r="I39" s="87">
        <v>9905280</v>
      </c>
      <c r="J39" s="87">
        <v>8914752</v>
      </c>
      <c r="K39" s="82">
        <f t="shared" si="0"/>
        <v>990528</v>
      </c>
      <c r="L39" s="87">
        <v>792205.25</v>
      </c>
      <c r="M39" s="82">
        <v>792205</v>
      </c>
      <c r="N39" s="82">
        <f t="shared" si="14"/>
        <v>0.25</v>
      </c>
      <c r="O39" s="82"/>
      <c r="P39" s="63">
        <f t="shared" si="12"/>
        <v>0</v>
      </c>
      <c r="Q39" s="82"/>
      <c r="R39" s="82"/>
      <c r="S39" s="82"/>
      <c r="T39" s="83">
        <f t="shared" si="15"/>
        <v>0</v>
      </c>
      <c r="U39" s="63"/>
      <c r="V39" s="64"/>
      <c r="W39" s="64"/>
      <c r="X39" s="64"/>
    </row>
    <row r="40" spans="1:24" ht="34.5" customHeight="1" x14ac:dyDescent="0.25">
      <c r="A40" s="62">
        <v>35</v>
      </c>
      <c r="B40" s="67" t="s">
        <v>251</v>
      </c>
      <c r="C40" s="66">
        <v>146614075.03999999</v>
      </c>
      <c r="D40" s="66">
        <v>46354351.670000002</v>
      </c>
      <c r="E40" s="65">
        <f t="shared" si="8"/>
        <v>100259723.36999999</v>
      </c>
      <c r="F40" s="82">
        <v>890263.11</v>
      </c>
      <c r="G40" s="63">
        <v>759605</v>
      </c>
      <c r="H40" s="86">
        <f t="shared" si="16"/>
        <v>130658.10999999999</v>
      </c>
      <c r="I40" s="82"/>
      <c r="J40" s="82"/>
      <c r="K40" s="82">
        <f t="shared" si="0"/>
        <v>0</v>
      </c>
      <c r="L40" s="87">
        <v>1421200.04</v>
      </c>
      <c r="M40" s="82">
        <v>1283600</v>
      </c>
      <c r="N40" s="82">
        <f t="shared" si="14"/>
        <v>137600.04000000004</v>
      </c>
      <c r="O40" s="82">
        <v>29400</v>
      </c>
      <c r="P40" s="63">
        <f t="shared" si="12"/>
        <v>29400</v>
      </c>
      <c r="Q40" s="82"/>
      <c r="R40" s="83">
        <v>256290</v>
      </c>
      <c r="S40" s="82">
        <v>256290</v>
      </c>
      <c r="T40" s="83">
        <f t="shared" si="15"/>
        <v>0</v>
      </c>
      <c r="U40" s="63"/>
      <c r="V40" s="64"/>
      <c r="W40" s="64"/>
      <c r="X40" s="64"/>
    </row>
    <row r="41" spans="1:24" ht="34.5" customHeight="1" x14ac:dyDescent="0.25">
      <c r="A41" s="62">
        <v>36</v>
      </c>
      <c r="B41" s="67" t="s">
        <v>252</v>
      </c>
      <c r="C41" s="66">
        <v>1941715.01</v>
      </c>
      <c r="D41" s="66">
        <v>1755634.22</v>
      </c>
      <c r="E41" s="65">
        <f t="shared" si="8"/>
        <v>186080.79000000004</v>
      </c>
      <c r="F41" s="82">
        <v>1525990</v>
      </c>
      <c r="G41" s="63">
        <v>1143465</v>
      </c>
      <c r="H41" s="86">
        <f t="shared" si="16"/>
        <v>382525</v>
      </c>
      <c r="I41" s="82"/>
      <c r="J41" s="82"/>
      <c r="K41" s="82">
        <f t="shared" si="0"/>
        <v>0</v>
      </c>
      <c r="L41" s="87">
        <v>1965488</v>
      </c>
      <c r="M41" s="82">
        <v>1605488</v>
      </c>
      <c r="N41" s="82">
        <f t="shared" si="14"/>
        <v>360000</v>
      </c>
      <c r="O41" s="82">
        <v>70000</v>
      </c>
      <c r="P41" s="63">
        <v>63000</v>
      </c>
      <c r="Q41" s="82">
        <f>+O41-P41</f>
        <v>7000</v>
      </c>
      <c r="R41" s="83">
        <v>114840</v>
      </c>
      <c r="S41" s="82">
        <v>114840</v>
      </c>
      <c r="T41" s="83">
        <f t="shared" si="15"/>
        <v>0</v>
      </c>
      <c r="U41" s="63"/>
      <c r="V41" s="64"/>
      <c r="W41" s="64"/>
      <c r="X41" s="64"/>
    </row>
    <row r="42" spans="1:24" ht="34.5" customHeight="1" x14ac:dyDescent="0.25">
      <c r="A42" s="62">
        <v>37</v>
      </c>
      <c r="B42" s="67" t="s">
        <v>253</v>
      </c>
      <c r="C42" s="66">
        <v>41984255.039999999</v>
      </c>
      <c r="D42" s="66">
        <v>27419900.649999999</v>
      </c>
      <c r="E42" s="65">
        <f t="shared" si="8"/>
        <v>14564354.390000001</v>
      </c>
      <c r="F42" s="82">
        <v>5000750</v>
      </c>
      <c r="G42" s="63">
        <v>4269065</v>
      </c>
      <c r="H42" s="86">
        <f t="shared" si="16"/>
        <v>731685</v>
      </c>
      <c r="I42" s="87">
        <v>156240</v>
      </c>
      <c r="J42" s="87">
        <v>156240</v>
      </c>
      <c r="K42" s="82">
        <f t="shared" si="0"/>
        <v>0</v>
      </c>
      <c r="L42" s="82">
        <v>777512</v>
      </c>
      <c r="M42" s="82">
        <v>777512</v>
      </c>
      <c r="N42" s="82">
        <f t="shared" si="14"/>
        <v>0</v>
      </c>
      <c r="O42" s="82">
        <v>159054</v>
      </c>
      <c r="P42" s="63">
        <f t="shared" si="12"/>
        <v>159054</v>
      </c>
      <c r="Q42" s="82"/>
      <c r="R42" s="83">
        <v>365820</v>
      </c>
      <c r="S42" s="82">
        <v>365820</v>
      </c>
      <c r="T42" s="83">
        <f t="shared" si="15"/>
        <v>0</v>
      </c>
      <c r="U42" s="63"/>
      <c r="V42" s="64"/>
      <c r="W42" s="64"/>
      <c r="X42" s="64"/>
    </row>
    <row r="43" spans="1:24" ht="34.5" customHeight="1" x14ac:dyDescent="0.25">
      <c r="A43" s="62">
        <v>38</v>
      </c>
      <c r="B43" s="67" t="s">
        <v>254</v>
      </c>
      <c r="C43" s="66">
        <v>7063294.0999999996</v>
      </c>
      <c r="D43" s="66">
        <v>3984478.13</v>
      </c>
      <c r="E43" s="65">
        <f t="shared" si="8"/>
        <v>3078815.9699999997</v>
      </c>
      <c r="F43" s="82"/>
      <c r="G43" s="63"/>
      <c r="H43" s="86">
        <f t="shared" si="16"/>
        <v>0</v>
      </c>
      <c r="I43" s="82"/>
      <c r="J43" s="82"/>
      <c r="K43" s="82">
        <f t="shared" si="0"/>
        <v>0</v>
      </c>
      <c r="L43" s="87">
        <v>156400</v>
      </c>
      <c r="M43" s="82">
        <v>156400</v>
      </c>
      <c r="N43" s="82">
        <f t="shared" si="14"/>
        <v>0</v>
      </c>
      <c r="O43" s="83"/>
      <c r="P43" s="63">
        <f t="shared" si="12"/>
        <v>0</v>
      </c>
      <c r="Q43" s="83"/>
      <c r="R43" s="87">
        <v>261540</v>
      </c>
      <c r="S43" s="82">
        <v>261540</v>
      </c>
      <c r="T43" s="83">
        <f t="shared" si="15"/>
        <v>0</v>
      </c>
      <c r="U43" s="63"/>
      <c r="V43" s="64"/>
      <c r="W43" s="64"/>
      <c r="X43" s="64"/>
    </row>
    <row r="44" spans="1:24" ht="34.5" customHeight="1" x14ac:dyDescent="0.25">
      <c r="A44" s="62">
        <v>39</v>
      </c>
      <c r="B44" s="67" t="s">
        <v>255</v>
      </c>
      <c r="C44" s="66">
        <v>1672698.05</v>
      </c>
      <c r="D44" s="66">
        <v>1117141.82</v>
      </c>
      <c r="E44" s="65">
        <f t="shared" si="8"/>
        <v>555556.23</v>
      </c>
      <c r="F44" s="82">
        <v>1502790</v>
      </c>
      <c r="G44" s="63">
        <v>1096305</v>
      </c>
      <c r="H44" s="86">
        <f t="shared" si="16"/>
        <v>406485</v>
      </c>
      <c r="I44" s="87">
        <v>240000</v>
      </c>
      <c r="J44" s="87">
        <v>240000</v>
      </c>
      <c r="K44" s="82">
        <f t="shared" si="0"/>
        <v>0</v>
      </c>
      <c r="L44" s="87">
        <v>1593110</v>
      </c>
      <c r="M44" s="82">
        <v>1584710</v>
      </c>
      <c r="N44" s="82">
        <f t="shared" si="14"/>
        <v>8400</v>
      </c>
      <c r="O44" s="82"/>
      <c r="P44" s="63">
        <f t="shared" si="12"/>
        <v>0</v>
      </c>
      <c r="Q44" s="82"/>
      <c r="R44" s="82"/>
      <c r="S44" s="82"/>
      <c r="T44" s="83">
        <f t="shared" si="15"/>
        <v>0</v>
      </c>
      <c r="U44" s="63"/>
      <c r="V44" s="64"/>
      <c r="W44" s="64"/>
      <c r="X44" s="64"/>
    </row>
    <row r="45" spans="1:24" ht="34.5" customHeight="1" x14ac:dyDescent="0.25">
      <c r="A45" s="62">
        <v>40</v>
      </c>
      <c r="B45" s="67" t="s">
        <v>256</v>
      </c>
      <c r="C45" s="66">
        <v>3314382.05</v>
      </c>
      <c r="D45" s="66">
        <v>2335492.0299999998</v>
      </c>
      <c r="E45" s="65">
        <f>C45-D45</f>
        <v>978890.02</v>
      </c>
      <c r="F45" s="82">
        <v>1047880</v>
      </c>
      <c r="G45" s="63">
        <v>675436</v>
      </c>
      <c r="H45" s="86">
        <f t="shared" si="16"/>
        <v>372444</v>
      </c>
      <c r="I45" s="82"/>
      <c r="J45" s="82"/>
      <c r="K45" s="82">
        <f t="shared" si="0"/>
        <v>0</v>
      </c>
      <c r="L45" s="87">
        <v>445600.06</v>
      </c>
      <c r="M45" s="82">
        <v>417600</v>
      </c>
      <c r="N45" s="82">
        <f t="shared" si="14"/>
        <v>28000.059999999998</v>
      </c>
      <c r="O45" s="82">
        <v>79950</v>
      </c>
      <c r="P45" s="63">
        <v>79950</v>
      </c>
      <c r="Q45" s="82">
        <v>7995</v>
      </c>
      <c r="R45" s="82"/>
      <c r="S45" s="82"/>
      <c r="T45" s="83">
        <f t="shared" si="15"/>
        <v>0</v>
      </c>
      <c r="U45" s="63"/>
      <c r="V45" s="64"/>
      <c r="W45" s="64"/>
      <c r="X45" s="64"/>
    </row>
    <row r="46" spans="1:24" ht="34.5" customHeight="1" x14ac:dyDescent="0.25">
      <c r="A46" s="62">
        <v>41</v>
      </c>
      <c r="B46" s="67" t="s">
        <v>257</v>
      </c>
      <c r="C46" s="66">
        <v>7661984.04</v>
      </c>
      <c r="D46" s="66">
        <v>5115849.91</v>
      </c>
      <c r="E46" s="65">
        <f t="shared" si="8"/>
        <v>2546134.13</v>
      </c>
      <c r="F46" s="82">
        <v>1361970</v>
      </c>
      <c r="G46" s="63">
        <v>1012685</v>
      </c>
      <c r="H46" s="86">
        <f t="shared" si="16"/>
        <v>349285</v>
      </c>
      <c r="I46" s="82"/>
      <c r="J46" s="82"/>
      <c r="K46" s="82">
        <f t="shared" si="0"/>
        <v>0</v>
      </c>
      <c r="L46" s="87">
        <v>1980850</v>
      </c>
      <c r="M46" s="82">
        <v>1472050</v>
      </c>
      <c r="N46" s="82">
        <f t="shared" si="14"/>
        <v>508800</v>
      </c>
      <c r="O46" s="82">
        <v>5500</v>
      </c>
      <c r="P46" s="63">
        <f t="shared" si="12"/>
        <v>5500</v>
      </c>
      <c r="Q46" s="82"/>
      <c r="R46" s="82">
        <v>199140</v>
      </c>
      <c r="S46" s="134">
        <v>199140</v>
      </c>
      <c r="T46" s="83">
        <f t="shared" si="15"/>
        <v>0</v>
      </c>
      <c r="U46" s="63"/>
      <c r="V46" s="64"/>
      <c r="W46" s="64"/>
      <c r="X46" s="64"/>
    </row>
    <row r="47" spans="1:24" ht="34.5" customHeight="1" x14ac:dyDescent="0.25">
      <c r="A47" s="62">
        <v>42</v>
      </c>
      <c r="B47" s="67" t="s">
        <v>258</v>
      </c>
      <c r="C47" s="66">
        <v>16118963.060000001</v>
      </c>
      <c r="D47" s="65">
        <v>9047727.3000000007</v>
      </c>
      <c r="E47" s="65">
        <f t="shared" si="8"/>
        <v>7071235.7599999998</v>
      </c>
      <c r="F47" s="82">
        <v>1227700</v>
      </c>
      <c r="G47" s="63">
        <v>878415</v>
      </c>
      <c r="H47" s="86">
        <f t="shared" si="16"/>
        <v>349285</v>
      </c>
      <c r="I47" s="82"/>
      <c r="J47" s="82"/>
      <c r="K47" s="82">
        <f t="shared" si="0"/>
        <v>0</v>
      </c>
      <c r="L47" s="82">
        <v>529500</v>
      </c>
      <c r="M47" s="82">
        <v>529500</v>
      </c>
      <c r="N47" s="82">
        <f t="shared" si="14"/>
        <v>0</v>
      </c>
      <c r="O47" s="82">
        <v>26400</v>
      </c>
      <c r="P47" s="63">
        <f t="shared" si="12"/>
        <v>26400</v>
      </c>
      <c r="Q47" s="82"/>
      <c r="R47" s="87">
        <v>246089.99999999994</v>
      </c>
      <c r="S47" s="82">
        <v>246090</v>
      </c>
      <c r="T47" s="83">
        <f t="shared" si="15"/>
        <v>0</v>
      </c>
      <c r="U47" s="63"/>
      <c r="V47" s="64"/>
      <c r="W47" s="64"/>
      <c r="X47" s="64"/>
    </row>
    <row r="48" spans="1:24" ht="34.5" customHeight="1" x14ac:dyDescent="0.25">
      <c r="A48" s="62">
        <v>43</v>
      </c>
      <c r="B48" s="67" t="s">
        <v>259</v>
      </c>
      <c r="C48" s="66">
        <v>32457774</v>
      </c>
      <c r="D48" s="66">
        <v>21674727.780000001</v>
      </c>
      <c r="E48" s="65">
        <f t="shared" si="8"/>
        <v>10783046.219999999</v>
      </c>
      <c r="F48" s="82">
        <v>2725922</v>
      </c>
      <c r="G48" s="63">
        <v>1966556</v>
      </c>
      <c r="H48" s="86">
        <f t="shared" si="16"/>
        <v>759366</v>
      </c>
      <c r="I48" s="82">
        <v>130000</v>
      </c>
      <c r="J48" s="82">
        <v>130000</v>
      </c>
      <c r="K48" s="82">
        <f t="shared" si="0"/>
        <v>0</v>
      </c>
      <c r="L48" s="82">
        <v>1279409</v>
      </c>
      <c r="M48" s="82">
        <v>1127873</v>
      </c>
      <c r="N48" s="82">
        <f t="shared" si="14"/>
        <v>151536</v>
      </c>
      <c r="O48" s="82">
        <v>97270</v>
      </c>
      <c r="P48" s="63">
        <v>92195</v>
      </c>
      <c r="Q48" s="82">
        <f>+O48-P48</f>
        <v>5075</v>
      </c>
      <c r="R48" s="87">
        <v>291990</v>
      </c>
      <c r="S48" s="82">
        <v>291990</v>
      </c>
      <c r="T48" s="83">
        <f t="shared" si="15"/>
        <v>0</v>
      </c>
      <c r="U48" s="63"/>
      <c r="V48" s="64"/>
      <c r="W48" s="64"/>
      <c r="X48" s="64"/>
    </row>
    <row r="49" spans="1:24" ht="34.5" customHeight="1" x14ac:dyDescent="0.25">
      <c r="A49" s="62">
        <v>44</v>
      </c>
      <c r="B49" s="67" t="s">
        <v>260</v>
      </c>
      <c r="C49" s="66">
        <v>21794444.050000001</v>
      </c>
      <c r="D49" s="66">
        <v>15909170.42</v>
      </c>
      <c r="E49" s="65">
        <f t="shared" si="8"/>
        <v>5885273.6300000008</v>
      </c>
      <c r="F49" s="82">
        <v>1815390</v>
      </c>
      <c r="G49" s="63">
        <v>1466105</v>
      </c>
      <c r="H49" s="86">
        <f t="shared" si="16"/>
        <v>349285</v>
      </c>
      <c r="I49" s="82"/>
      <c r="J49" s="82"/>
      <c r="K49" s="82">
        <f t="shared" si="0"/>
        <v>0</v>
      </c>
      <c r="L49" s="82">
        <v>2107143.9700000002</v>
      </c>
      <c r="M49" s="82">
        <v>2107144</v>
      </c>
      <c r="N49" s="82">
        <f>+L49-M49</f>
        <v>-2.9999999795109034E-2</v>
      </c>
      <c r="O49" s="87">
        <v>115040</v>
      </c>
      <c r="P49" s="63">
        <f t="shared" si="12"/>
        <v>115040</v>
      </c>
      <c r="Q49" s="87"/>
      <c r="R49" s="87">
        <v>203730</v>
      </c>
      <c r="S49" s="82">
        <v>203730</v>
      </c>
      <c r="T49" s="83">
        <f t="shared" si="15"/>
        <v>0</v>
      </c>
      <c r="U49" s="63"/>
      <c r="V49" s="64"/>
      <c r="W49" s="64"/>
      <c r="X49" s="64"/>
    </row>
    <row r="50" spans="1:24" ht="34.5" customHeight="1" x14ac:dyDescent="0.25">
      <c r="A50" s="62">
        <v>45</v>
      </c>
      <c r="B50" s="67" t="s">
        <v>261</v>
      </c>
      <c r="C50" s="66"/>
      <c r="D50" s="66"/>
      <c r="E50" s="65"/>
      <c r="F50" s="82">
        <v>1576670</v>
      </c>
      <c r="G50" s="63">
        <v>1143945</v>
      </c>
      <c r="H50" s="86">
        <f t="shared" si="16"/>
        <v>432725</v>
      </c>
      <c r="I50" s="82">
        <v>2700000</v>
      </c>
      <c r="J50" s="82">
        <v>2700000</v>
      </c>
      <c r="K50" s="82">
        <f>I50-J50</f>
        <v>0</v>
      </c>
      <c r="L50" s="82">
        <v>321400</v>
      </c>
      <c r="M50" s="82">
        <v>321400</v>
      </c>
      <c r="N50" s="82">
        <f t="shared" si="14"/>
        <v>0</v>
      </c>
      <c r="O50" s="82"/>
      <c r="P50" s="63">
        <f t="shared" si="12"/>
        <v>0</v>
      </c>
      <c r="Q50" s="82"/>
      <c r="R50" s="87">
        <v>114689.99999999997</v>
      </c>
      <c r="S50" s="82">
        <v>114690</v>
      </c>
      <c r="T50" s="83">
        <f t="shared" si="15"/>
        <v>0</v>
      </c>
      <c r="U50" s="63"/>
      <c r="V50" s="64"/>
      <c r="W50" s="64"/>
      <c r="X50" s="64"/>
    </row>
    <row r="51" spans="1:24" ht="34.5" customHeight="1" x14ac:dyDescent="0.25">
      <c r="A51" s="62">
        <v>46</v>
      </c>
      <c r="B51" s="67" t="s">
        <v>262</v>
      </c>
      <c r="C51" s="66"/>
      <c r="D51" s="66"/>
      <c r="E51" s="65"/>
      <c r="F51" s="82">
        <v>251286</v>
      </c>
      <c r="G51" s="63">
        <v>251286</v>
      </c>
      <c r="H51" s="86">
        <f t="shared" si="16"/>
        <v>0</v>
      </c>
      <c r="I51" s="82"/>
      <c r="J51" s="82"/>
      <c r="K51" s="82">
        <f>I51-J51</f>
        <v>0</v>
      </c>
      <c r="L51" s="82">
        <v>214000</v>
      </c>
      <c r="M51" s="82">
        <v>188400</v>
      </c>
      <c r="N51" s="82">
        <f t="shared" si="14"/>
        <v>25600</v>
      </c>
      <c r="O51" s="82"/>
      <c r="P51" s="63">
        <f t="shared" si="12"/>
        <v>0</v>
      </c>
      <c r="Q51" s="82"/>
      <c r="R51" s="82">
        <v>7350</v>
      </c>
      <c r="S51" s="82">
        <v>7350</v>
      </c>
      <c r="T51" s="83">
        <f t="shared" si="15"/>
        <v>0</v>
      </c>
      <c r="U51" s="63"/>
      <c r="V51" s="64"/>
      <c r="W51" s="64"/>
      <c r="X51" s="64"/>
    </row>
    <row r="52" spans="1:24" ht="34.5" customHeight="1" x14ac:dyDescent="0.25">
      <c r="A52" s="62">
        <v>47</v>
      </c>
      <c r="B52" s="67" t="s">
        <v>263</v>
      </c>
      <c r="C52" s="65">
        <v>866644</v>
      </c>
      <c r="D52" s="65">
        <v>850288.02</v>
      </c>
      <c r="E52" s="65">
        <f t="shared" si="8"/>
        <v>16355.979999999981</v>
      </c>
      <c r="F52" s="82">
        <v>411858</v>
      </c>
      <c r="G52" s="63">
        <v>407058</v>
      </c>
      <c r="H52" s="86">
        <f t="shared" si="16"/>
        <v>4800</v>
      </c>
      <c r="I52" s="82"/>
      <c r="J52" s="82"/>
      <c r="K52" s="82">
        <f>I52-J52</f>
        <v>0</v>
      </c>
      <c r="L52" s="82">
        <v>840200</v>
      </c>
      <c r="M52" s="82">
        <v>810200</v>
      </c>
      <c r="N52" s="82">
        <f t="shared" si="14"/>
        <v>30000</v>
      </c>
      <c r="O52" s="87">
        <v>12000</v>
      </c>
      <c r="P52" s="63">
        <f t="shared" si="12"/>
        <v>12000</v>
      </c>
      <c r="Q52" s="87"/>
      <c r="R52" s="87">
        <v>193500</v>
      </c>
      <c r="S52" s="82">
        <v>193500</v>
      </c>
      <c r="T52" s="83">
        <f t="shared" si="15"/>
        <v>0</v>
      </c>
      <c r="U52" s="63"/>
      <c r="V52" s="64"/>
      <c r="W52" s="64"/>
      <c r="X52" s="64"/>
    </row>
    <row r="53" spans="1:24" ht="34.5" customHeight="1" x14ac:dyDescent="0.25">
      <c r="A53" s="62">
        <v>48</v>
      </c>
      <c r="B53" s="67" t="s">
        <v>264</v>
      </c>
      <c r="C53" s="66"/>
      <c r="D53" s="66"/>
      <c r="E53" s="65"/>
      <c r="F53" s="82">
        <v>1479790</v>
      </c>
      <c r="G53" s="63">
        <v>1130505</v>
      </c>
      <c r="H53" s="86">
        <f t="shared" ref="H53:H58" si="17">F53-G53</f>
        <v>349285</v>
      </c>
      <c r="I53" s="82"/>
      <c r="J53" s="82"/>
      <c r="K53" s="82">
        <f>I53-J53</f>
        <v>0</v>
      </c>
      <c r="L53" s="82">
        <v>527975</v>
      </c>
      <c r="M53" s="82">
        <v>527975</v>
      </c>
      <c r="N53" s="82">
        <f t="shared" ref="N53:N58" si="18">L53-M53</f>
        <v>0</v>
      </c>
      <c r="O53" s="87">
        <v>9000</v>
      </c>
      <c r="P53" s="63">
        <f t="shared" ref="P53" si="19">O53-Q53</f>
        <v>9000</v>
      </c>
      <c r="Q53" s="87"/>
      <c r="R53" s="87">
        <v>40079.999999999993</v>
      </c>
      <c r="S53" s="82">
        <v>40080</v>
      </c>
      <c r="T53" s="83">
        <f t="shared" ref="T53:T54" si="20">R53-S53</f>
        <v>0</v>
      </c>
      <c r="U53" s="63"/>
      <c r="V53" s="64"/>
      <c r="W53" s="64"/>
      <c r="X53" s="64"/>
    </row>
    <row r="54" spans="1:24" ht="34.5" customHeight="1" x14ac:dyDescent="0.25">
      <c r="A54" s="62">
        <v>49</v>
      </c>
      <c r="B54" s="67" t="s">
        <v>1127</v>
      </c>
      <c r="C54" s="66">
        <v>170597784</v>
      </c>
      <c r="D54" s="66">
        <v>78106852.599999994</v>
      </c>
      <c r="E54" s="65">
        <f>+C54-D54</f>
        <v>92490931.400000006</v>
      </c>
      <c r="F54" s="82">
        <v>1941350</v>
      </c>
      <c r="G54" s="63">
        <v>143800</v>
      </c>
      <c r="H54" s="86">
        <f t="shared" si="17"/>
        <v>1797550</v>
      </c>
      <c r="I54" s="82">
        <v>173290400</v>
      </c>
      <c r="J54" s="82">
        <v>42966040</v>
      </c>
      <c r="K54" s="82">
        <f t="shared" ref="K54:K57" si="21">I54-J54</f>
        <v>130324360</v>
      </c>
      <c r="L54" s="82">
        <v>6592744</v>
      </c>
      <c r="M54" s="82">
        <v>518520</v>
      </c>
      <c r="N54" s="82">
        <f t="shared" si="18"/>
        <v>6074224</v>
      </c>
      <c r="O54" s="87">
        <v>90400</v>
      </c>
      <c r="P54" s="63">
        <v>0</v>
      </c>
      <c r="Q54" s="87">
        <v>90400</v>
      </c>
      <c r="R54" s="87"/>
      <c r="S54" s="82"/>
      <c r="T54" s="83">
        <f t="shared" si="20"/>
        <v>0</v>
      </c>
      <c r="U54" s="63"/>
      <c r="V54" s="64"/>
      <c r="W54" s="64"/>
      <c r="X54" s="64"/>
    </row>
    <row r="55" spans="1:24" ht="34.5" customHeight="1" x14ac:dyDescent="0.25">
      <c r="A55" s="62">
        <v>50</v>
      </c>
      <c r="B55" s="67" t="s">
        <v>1128</v>
      </c>
      <c r="C55" s="66">
        <v>9280598</v>
      </c>
      <c r="D55" s="66">
        <v>4637668.74</v>
      </c>
      <c r="E55" s="65">
        <f>+C55-D55</f>
        <v>4642929.26</v>
      </c>
      <c r="F55" s="82">
        <v>214100</v>
      </c>
      <c r="G55" s="63">
        <v>0</v>
      </c>
      <c r="H55" s="86">
        <f t="shared" si="17"/>
        <v>214100</v>
      </c>
      <c r="I55" s="82">
        <v>24249600</v>
      </c>
      <c r="J55" s="82">
        <v>2424960</v>
      </c>
      <c r="K55" s="82">
        <f t="shared" si="21"/>
        <v>21824640</v>
      </c>
      <c r="L55" s="82">
        <v>1818182</v>
      </c>
      <c r="M55" s="82"/>
      <c r="N55" s="82">
        <f t="shared" si="18"/>
        <v>1818182</v>
      </c>
      <c r="O55" s="87"/>
      <c r="P55" s="63"/>
      <c r="Q55" s="87"/>
      <c r="R55" s="87"/>
      <c r="S55" s="82"/>
      <c r="T55" s="83"/>
      <c r="U55" s="63"/>
      <c r="V55" s="64"/>
      <c r="W55" s="64"/>
      <c r="X55" s="64"/>
    </row>
    <row r="56" spans="1:24" ht="34.5" customHeight="1" x14ac:dyDescent="0.25">
      <c r="A56" s="62">
        <v>51</v>
      </c>
      <c r="B56" s="67" t="s">
        <v>1129</v>
      </c>
      <c r="C56" s="66">
        <v>85708000</v>
      </c>
      <c r="D56" s="66">
        <v>42858733.329999998</v>
      </c>
      <c r="E56" s="65">
        <f>+C56-D56</f>
        <v>42849266.670000002</v>
      </c>
      <c r="F56" s="82">
        <v>316000</v>
      </c>
      <c r="G56" s="63">
        <v>0</v>
      </c>
      <c r="H56" s="86">
        <f t="shared" si="17"/>
        <v>316000</v>
      </c>
      <c r="I56" s="82">
        <v>19720000</v>
      </c>
      <c r="J56" s="82">
        <v>1692000</v>
      </c>
      <c r="K56" s="82">
        <f t="shared" si="21"/>
        <v>18028000</v>
      </c>
      <c r="L56" s="82">
        <v>2416467</v>
      </c>
      <c r="M56" s="82">
        <v>152800</v>
      </c>
      <c r="N56" s="82">
        <f t="shared" si="18"/>
        <v>2263667</v>
      </c>
      <c r="O56" s="87">
        <v>215000</v>
      </c>
      <c r="P56" s="63">
        <v>43000</v>
      </c>
      <c r="Q56" s="87">
        <f>+O56-P56</f>
        <v>172000</v>
      </c>
      <c r="R56" s="87">
        <v>140100</v>
      </c>
      <c r="S56" s="82">
        <v>0</v>
      </c>
      <c r="T56" s="83">
        <f>+R56-S56</f>
        <v>140100</v>
      </c>
      <c r="U56" s="63"/>
      <c r="V56" s="64"/>
      <c r="W56" s="64"/>
      <c r="X56" s="64"/>
    </row>
    <row r="57" spans="1:24" ht="34.5" customHeight="1" x14ac:dyDescent="0.25">
      <c r="A57" s="62">
        <v>52</v>
      </c>
      <c r="B57" s="67" t="s">
        <v>1130</v>
      </c>
      <c r="C57" s="66">
        <v>67847620</v>
      </c>
      <c r="D57" s="66">
        <v>44427342.5</v>
      </c>
      <c r="E57" s="65">
        <f>+C57-D57</f>
        <v>23420277.5</v>
      </c>
      <c r="F57" s="82">
        <v>543700</v>
      </c>
      <c r="G57" s="63">
        <v>0</v>
      </c>
      <c r="H57" s="86">
        <f t="shared" si="17"/>
        <v>543700</v>
      </c>
      <c r="I57" s="82">
        <v>25545000</v>
      </c>
      <c r="J57" s="82">
        <v>8141400</v>
      </c>
      <c r="K57" s="82">
        <f t="shared" si="21"/>
        <v>17403600</v>
      </c>
      <c r="L57" s="82">
        <v>1382500</v>
      </c>
      <c r="M57" s="82"/>
      <c r="N57" s="82">
        <f t="shared" si="18"/>
        <v>1382500</v>
      </c>
      <c r="O57" s="87"/>
      <c r="P57" s="63"/>
      <c r="Q57" s="87"/>
      <c r="R57" s="87"/>
      <c r="S57" s="82"/>
      <c r="T57" s="83"/>
      <c r="U57" s="63"/>
      <c r="V57" s="64"/>
      <c r="W57" s="64"/>
      <c r="X57" s="64"/>
    </row>
    <row r="58" spans="1:24" ht="34.5" customHeight="1" x14ac:dyDescent="0.25">
      <c r="A58" s="62">
        <v>53</v>
      </c>
      <c r="B58" s="67" t="s">
        <v>1131</v>
      </c>
      <c r="C58" s="66"/>
      <c r="D58" s="66"/>
      <c r="E58" s="65"/>
      <c r="F58" s="82">
        <v>211125</v>
      </c>
      <c r="G58" s="63">
        <v>19400</v>
      </c>
      <c r="H58" s="86">
        <f t="shared" si="17"/>
        <v>191725</v>
      </c>
      <c r="I58" s="82"/>
      <c r="J58" s="82"/>
      <c r="K58" s="82"/>
      <c r="L58" s="82">
        <v>458850</v>
      </c>
      <c r="M58" s="82">
        <v>68400</v>
      </c>
      <c r="N58" s="82">
        <f t="shared" si="18"/>
        <v>390450</v>
      </c>
      <c r="O58" s="87">
        <v>24000</v>
      </c>
      <c r="P58" s="63">
        <v>0</v>
      </c>
      <c r="Q58" s="87">
        <f>+O58-P58</f>
        <v>24000</v>
      </c>
      <c r="R58" s="87"/>
      <c r="S58" s="82"/>
      <c r="T58" s="83"/>
      <c r="U58" s="63"/>
      <c r="V58" s="64"/>
      <c r="W58" s="64"/>
      <c r="X58" s="64"/>
    </row>
    <row r="59" spans="1:24" ht="34.5" customHeight="1" x14ac:dyDescent="0.25">
      <c r="A59" s="139"/>
      <c r="B59" s="140" t="s">
        <v>39</v>
      </c>
      <c r="C59" s="141">
        <f t="shared" ref="C59:Q59" si="22">SUM(C6:C58)</f>
        <v>3422551035.3400016</v>
      </c>
      <c r="D59" s="141">
        <f t="shared" si="22"/>
        <v>1653899154.4500008</v>
      </c>
      <c r="E59" s="142">
        <f t="shared" si="22"/>
        <v>1768651880.8800001</v>
      </c>
      <c r="F59" s="143">
        <f t="shared" si="22"/>
        <v>123255529.11</v>
      </c>
      <c r="G59" s="144">
        <f t="shared" si="22"/>
        <v>69541125.75</v>
      </c>
      <c r="H59" s="145">
        <f t="shared" si="22"/>
        <v>53714403.359999999</v>
      </c>
      <c r="I59" s="143">
        <f t="shared" si="22"/>
        <v>991061123</v>
      </c>
      <c r="J59" s="143">
        <f t="shared" si="22"/>
        <v>96672725.819999993</v>
      </c>
      <c r="K59" s="143">
        <f t="shared" si="22"/>
        <v>894388397.18000007</v>
      </c>
      <c r="L59" s="143">
        <f t="shared" si="22"/>
        <v>189735887.76999998</v>
      </c>
      <c r="M59" s="143">
        <f t="shared" si="22"/>
        <v>92986765.390000001</v>
      </c>
      <c r="N59" s="143">
        <f t="shared" si="22"/>
        <v>96749122.38000001</v>
      </c>
      <c r="O59" s="146">
        <f t="shared" si="22"/>
        <v>9883813</v>
      </c>
      <c r="P59" s="144">
        <f t="shared" si="22"/>
        <v>6319606</v>
      </c>
      <c r="Q59" s="146">
        <f t="shared" si="22"/>
        <v>3572202</v>
      </c>
      <c r="R59" s="146">
        <f>SUM(R8:R58)</f>
        <v>9290481</v>
      </c>
      <c r="S59" s="143">
        <f t="shared" ref="S59:X59" si="23">SUM(S6:S58)</f>
        <v>8540102</v>
      </c>
      <c r="T59" s="147">
        <f t="shared" si="23"/>
        <v>750379</v>
      </c>
      <c r="U59" s="144">
        <f t="shared" si="23"/>
        <v>20588610</v>
      </c>
      <c r="V59" s="148">
        <f t="shared" si="23"/>
        <v>3497400</v>
      </c>
      <c r="W59" s="148">
        <f t="shared" si="23"/>
        <v>810823</v>
      </c>
      <c r="X59" s="148">
        <f t="shared" si="23"/>
        <v>2686577</v>
      </c>
    </row>
    <row r="60" spans="1:24" s="70" customFormat="1" ht="21" customHeight="1" x14ac:dyDescent="0.25">
      <c r="A60" s="68" t="s">
        <v>40</v>
      </c>
      <c r="B60" s="69"/>
      <c r="C60" s="68"/>
      <c r="D60" s="164"/>
      <c r="E60" s="164"/>
      <c r="F60" s="105">
        <f>C59+F59+I59+L59+O59+R59+V59</f>
        <v>4749275269.2200012</v>
      </c>
    </row>
    <row r="61" spans="1:24" s="70" customFormat="1" ht="21" customHeight="1" x14ac:dyDescent="0.25">
      <c r="A61" s="68" t="s">
        <v>230</v>
      </c>
      <c r="B61" s="69"/>
      <c r="C61" s="68"/>
      <c r="D61" s="164"/>
      <c r="E61" s="164"/>
      <c r="F61" s="105">
        <f>D59+G59+J59+M59+P59+S59+W59</f>
        <v>1928770302.4100008</v>
      </c>
    </row>
    <row r="62" spans="1:24" s="70" customFormat="1" ht="21" customHeight="1" x14ac:dyDescent="0.25">
      <c r="A62" s="68" t="s">
        <v>231</v>
      </c>
      <c r="B62" s="69"/>
      <c r="C62" s="68"/>
      <c r="D62" s="165"/>
      <c r="E62" s="165"/>
      <c r="F62" s="105">
        <f>+F60-F61</f>
        <v>2820504966.8100004</v>
      </c>
    </row>
    <row r="63" spans="1:24" s="70" customFormat="1" ht="22.5" customHeight="1" x14ac:dyDescent="0.25">
      <c r="A63" s="68" t="s">
        <v>44</v>
      </c>
      <c r="B63" s="69"/>
      <c r="C63" s="68"/>
      <c r="D63" s="161"/>
      <c r="E63" s="161"/>
      <c r="F63" s="105">
        <f>U59</f>
        <v>20588610</v>
      </c>
    </row>
    <row r="64" spans="1:24" s="70" customFormat="1" x14ac:dyDescent="0.25">
      <c r="B64" s="69"/>
      <c r="C64" s="71"/>
      <c r="D64" s="71"/>
    </row>
    <row r="65" spans="1:24" s="74" customFormat="1" ht="27.75" customHeight="1" x14ac:dyDescent="0.25">
      <c r="A65" s="160" t="s">
        <v>1124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3"/>
      <c r="X65" s="73"/>
    </row>
  </sheetData>
  <mergeCells count="9">
    <mergeCell ref="K1:M1"/>
    <mergeCell ref="A2:K2"/>
    <mergeCell ref="A65:K65"/>
    <mergeCell ref="D63:E63"/>
    <mergeCell ref="A3:A5"/>
    <mergeCell ref="B3:B5"/>
    <mergeCell ref="D60:E60"/>
    <mergeCell ref="D61:E61"/>
    <mergeCell ref="D62:E62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workbookViewId="0">
      <pane ySplit="3" topLeftCell="A340" activePane="bottomLeft" state="frozen"/>
      <selection pane="bottomLeft" activeCell="B355" sqref="B355"/>
    </sheetView>
  </sheetViews>
  <sheetFormatPr defaultRowHeight="15" x14ac:dyDescent="0.25"/>
  <cols>
    <col min="1" max="1" width="15.28515625" style="89" customWidth="1"/>
    <col min="2" max="2" width="24.85546875" style="90" customWidth="1"/>
    <col min="3" max="3" width="16.85546875" style="90" customWidth="1"/>
    <col min="4" max="4" width="15.140625" style="90" customWidth="1"/>
    <col min="5" max="5" width="17.42578125" style="90" customWidth="1"/>
    <col min="6" max="6" width="10" style="89" customWidth="1"/>
    <col min="7" max="7" width="13.7109375" style="37" customWidth="1"/>
    <col min="8" max="231" width="9.140625" style="37"/>
    <col min="232" max="232" width="18.85546875" style="37" customWidth="1"/>
    <col min="233" max="233" width="14.7109375" style="37" customWidth="1"/>
    <col min="234" max="234" width="46.42578125" style="37" customWidth="1"/>
    <col min="235" max="235" width="19.7109375" style="37" customWidth="1"/>
    <col min="236" max="236" width="15.85546875" style="37" customWidth="1"/>
    <col min="237" max="237" width="19.42578125" style="37" customWidth="1"/>
    <col min="238" max="238" width="7.85546875" style="37" customWidth="1"/>
    <col min="239" max="239" width="14.5703125" style="37" customWidth="1"/>
    <col min="240" max="240" width="20.140625" style="37" customWidth="1"/>
    <col min="241" max="241" width="24.85546875" style="37" customWidth="1"/>
    <col min="242" max="242" width="24.5703125" style="37" customWidth="1"/>
    <col min="243" max="243" width="20.5703125" style="37" customWidth="1"/>
    <col min="244" max="244" width="14.140625" style="37" customWidth="1"/>
    <col min="245" max="245" width="24.5703125" style="37" customWidth="1"/>
    <col min="246" max="246" width="15.85546875" style="37" customWidth="1"/>
    <col min="247" max="247" width="20.5703125" style="37" customWidth="1"/>
    <col min="248" max="248" width="23" style="37" customWidth="1"/>
    <col min="249" max="249" width="14.140625" style="37" customWidth="1"/>
    <col min="250" max="250" width="28.85546875" style="37" customWidth="1"/>
    <col min="251" max="251" width="13.140625" style="37" customWidth="1"/>
    <col min="252" max="252" width="10.28515625" style="37" customWidth="1"/>
    <col min="253" max="253" width="20.140625" style="37" customWidth="1"/>
    <col min="254" max="254" width="15" style="37" customWidth="1"/>
    <col min="255" max="255" width="11.7109375" style="37" customWidth="1"/>
    <col min="256" max="256" width="21" style="37" customWidth="1"/>
    <col min="257" max="257" width="21.5703125" style="37" customWidth="1"/>
    <col min="258" max="258" width="23.140625" style="37" customWidth="1"/>
    <col min="259" max="259" width="9" style="37" customWidth="1"/>
    <col min="260" max="260" width="20.5703125" style="37" customWidth="1"/>
    <col min="261" max="261" width="20.85546875" style="37" customWidth="1"/>
    <col min="262" max="262" width="26.140625" style="37" customWidth="1"/>
    <col min="263" max="263" width="13.7109375" style="37" customWidth="1"/>
    <col min="264" max="487" width="9.140625" style="37"/>
    <col min="488" max="488" width="18.85546875" style="37" customWidth="1"/>
    <col min="489" max="489" width="14.7109375" style="37" customWidth="1"/>
    <col min="490" max="490" width="46.42578125" style="37" customWidth="1"/>
    <col min="491" max="491" width="19.7109375" style="37" customWidth="1"/>
    <col min="492" max="492" width="15.85546875" style="37" customWidth="1"/>
    <col min="493" max="493" width="19.42578125" style="37" customWidth="1"/>
    <col min="494" max="494" width="7.85546875" style="37" customWidth="1"/>
    <col min="495" max="495" width="14.5703125" style="37" customWidth="1"/>
    <col min="496" max="496" width="20.140625" style="37" customWidth="1"/>
    <col min="497" max="497" width="24.85546875" style="37" customWidth="1"/>
    <col min="498" max="498" width="24.5703125" style="37" customWidth="1"/>
    <col min="499" max="499" width="20.5703125" style="37" customWidth="1"/>
    <col min="500" max="500" width="14.140625" style="37" customWidth="1"/>
    <col min="501" max="501" width="24.5703125" style="37" customWidth="1"/>
    <col min="502" max="502" width="15.85546875" style="37" customWidth="1"/>
    <col min="503" max="503" width="20.5703125" style="37" customWidth="1"/>
    <col min="504" max="504" width="23" style="37" customWidth="1"/>
    <col min="505" max="505" width="14.140625" style="37" customWidth="1"/>
    <col min="506" max="506" width="28.85546875" style="37" customWidth="1"/>
    <col min="507" max="507" width="13.140625" style="37" customWidth="1"/>
    <col min="508" max="508" width="10.28515625" style="37" customWidth="1"/>
    <col min="509" max="509" width="20.140625" style="37" customWidth="1"/>
    <col min="510" max="510" width="15" style="37" customWidth="1"/>
    <col min="511" max="511" width="11.7109375" style="37" customWidth="1"/>
    <col min="512" max="512" width="21" style="37" customWidth="1"/>
    <col min="513" max="513" width="21.5703125" style="37" customWidth="1"/>
    <col min="514" max="514" width="23.140625" style="37" customWidth="1"/>
    <col min="515" max="515" width="9" style="37" customWidth="1"/>
    <col min="516" max="516" width="20.5703125" style="37" customWidth="1"/>
    <col min="517" max="517" width="20.85546875" style="37" customWidth="1"/>
    <col min="518" max="518" width="26.140625" style="37" customWidth="1"/>
    <col min="519" max="519" width="13.7109375" style="37" customWidth="1"/>
    <col min="520" max="743" width="9.140625" style="37"/>
    <col min="744" max="744" width="18.85546875" style="37" customWidth="1"/>
    <col min="745" max="745" width="14.7109375" style="37" customWidth="1"/>
    <col min="746" max="746" width="46.42578125" style="37" customWidth="1"/>
    <col min="747" max="747" width="19.7109375" style="37" customWidth="1"/>
    <col min="748" max="748" width="15.85546875" style="37" customWidth="1"/>
    <col min="749" max="749" width="19.42578125" style="37" customWidth="1"/>
    <col min="750" max="750" width="7.85546875" style="37" customWidth="1"/>
    <col min="751" max="751" width="14.5703125" style="37" customWidth="1"/>
    <col min="752" max="752" width="20.140625" style="37" customWidth="1"/>
    <col min="753" max="753" width="24.85546875" style="37" customWidth="1"/>
    <col min="754" max="754" width="24.5703125" style="37" customWidth="1"/>
    <col min="755" max="755" width="20.5703125" style="37" customWidth="1"/>
    <col min="756" max="756" width="14.140625" style="37" customWidth="1"/>
    <col min="757" max="757" width="24.5703125" style="37" customWidth="1"/>
    <col min="758" max="758" width="15.85546875" style="37" customWidth="1"/>
    <col min="759" max="759" width="20.5703125" style="37" customWidth="1"/>
    <col min="760" max="760" width="23" style="37" customWidth="1"/>
    <col min="761" max="761" width="14.140625" style="37" customWidth="1"/>
    <col min="762" max="762" width="28.85546875" style="37" customWidth="1"/>
    <col min="763" max="763" width="13.140625" style="37" customWidth="1"/>
    <col min="764" max="764" width="10.28515625" style="37" customWidth="1"/>
    <col min="765" max="765" width="20.140625" style="37" customWidth="1"/>
    <col min="766" max="766" width="15" style="37" customWidth="1"/>
    <col min="767" max="767" width="11.7109375" style="37" customWidth="1"/>
    <col min="768" max="768" width="21" style="37" customWidth="1"/>
    <col min="769" max="769" width="21.5703125" style="37" customWidth="1"/>
    <col min="770" max="770" width="23.140625" style="37" customWidth="1"/>
    <col min="771" max="771" width="9" style="37" customWidth="1"/>
    <col min="772" max="772" width="20.5703125" style="37" customWidth="1"/>
    <col min="773" max="773" width="20.85546875" style="37" customWidth="1"/>
    <col min="774" max="774" width="26.140625" style="37" customWidth="1"/>
    <col min="775" max="775" width="13.7109375" style="37" customWidth="1"/>
    <col min="776" max="999" width="9.140625" style="37"/>
    <col min="1000" max="1000" width="18.85546875" style="37" customWidth="1"/>
    <col min="1001" max="1001" width="14.7109375" style="37" customWidth="1"/>
    <col min="1002" max="1002" width="46.42578125" style="37" customWidth="1"/>
    <col min="1003" max="1003" width="19.7109375" style="37" customWidth="1"/>
    <col min="1004" max="1004" width="15.85546875" style="37" customWidth="1"/>
    <col min="1005" max="1005" width="19.42578125" style="37" customWidth="1"/>
    <col min="1006" max="1006" width="7.85546875" style="37" customWidth="1"/>
    <col min="1007" max="1007" width="14.5703125" style="37" customWidth="1"/>
    <col min="1008" max="1008" width="20.140625" style="37" customWidth="1"/>
    <col min="1009" max="1009" width="24.85546875" style="37" customWidth="1"/>
    <col min="1010" max="1010" width="24.5703125" style="37" customWidth="1"/>
    <col min="1011" max="1011" width="20.5703125" style="37" customWidth="1"/>
    <col min="1012" max="1012" width="14.140625" style="37" customWidth="1"/>
    <col min="1013" max="1013" width="24.5703125" style="37" customWidth="1"/>
    <col min="1014" max="1014" width="15.85546875" style="37" customWidth="1"/>
    <col min="1015" max="1015" width="20.5703125" style="37" customWidth="1"/>
    <col min="1016" max="1016" width="23" style="37" customWidth="1"/>
    <col min="1017" max="1017" width="14.140625" style="37" customWidth="1"/>
    <col min="1018" max="1018" width="28.85546875" style="37" customWidth="1"/>
    <col min="1019" max="1019" width="13.140625" style="37" customWidth="1"/>
    <col min="1020" max="1020" width="10.28515625" style="37" customWidth="1"/>
    <col min="1021" max="1021" width="20.140625" style="37" customWidth="1"/>
    <col min="1022" max="1022" width="15" style="37" customWidth="1"/>
    <col min="1023" max="1023" width="11.7109375" style="37" customWidth="1"/>
    <col min="1024" max="1024" width="21" style="37" customWidth="1"/>
    <col min="1025" max="1025" width="21.5703125" style="37" customWidth="1"/>
    <col min="1026" max="1026" width="23.140625" style="37" customWidth="1"/>
    <col min="1027" max="1027" width="9" style="37" customWidth="1"/>
    <col min="1028" max="1028" width="20.5703125" style="37" customWidth="1"/>
    <col min="1029" max="1029" width="20.85546875" style="37" customWidth="1"/>
    <col min="1030" max="1030" width="26.140625" style="37" customWidth="1"/>
    <col min="1031" max="1031" width="13.7109375" style="37" customWidth="1"/>
    <col min="1032" max="1255" width="9.140625" style="37"/>
    <col min="1256" max="1256" width="18.85546875" style="37" customWidth="1"/>
    <col min="1257" max="1257" width="14.7109375" style="37" customWidth="1"/>
    <col min="1258" max="1258" width="46.42578125" style="37" customWidth="1"/>
    <col min="1259" max="1259" width="19.7109375" style="37" customWidth="1"/>
    <col min="1260" max="1260" width="15.85546875" style="37" customWidth="1"/>
    <col min="1261" max="1261" width="19.42578125" style="37" customWidth="1"/>
    <col min="1262" max="1262" width="7.85546875" style="37" customWidth="1"/>
    <col min="1263" max="1263" width="14.5703125" style="37" customWidth="1"/>
    <col min="1264" max="1264" width="20.140625" style="37" customWidth="1"/>
    <col min="1265" max="1265" width="24.85546875" style="37" customWidth="1"/>
    <col min="1266" max="1266" width="24.5703125" style="37" customWidth="1"/>
    <col min="1267" max="1267" width="20.5703125" style="37" customWidth="1"/>
    <col min="1268" max="1268" width="14.140625" style="37" customWidth="1"/>
    <col min="1269" max="1269" width="24.5703125" style="37" customWidth="1"/>
    <col min="1270" max="1270" width="15.85546875" style="37" customWidth="1"/>
    <col min="1271" max="1271" width="20.5703125" style="37" customWidth="1"/>
    <col min="1272" max="1272" width="23" style="37" customWidth="1"/>
    <col min="1273" max="1273" width="14.140625" style="37" customWidth="1"/>
    <col min="1274" max="1274" width="28.85546875" style="37" customWidth="1"/>
    <col min="1275" max="1275" width="13.140625" style="37" customWidth="1"/>
    <col min="1276" max="1276" width="10.28515625" style="37" customWidth="1"/>
    <col min="1277" max="1277" width="20.140625" style="37" customWidth="1"/>
    <col min="1278" max="1278" width="15" style="37" customWidth="1"/>
    <col min="1279" max="1279" width="11.7109375" style="37" customWidth="1"/>
    <col min="1280" max="1280" width="21" style="37" customWidth="1"/>
    <col min="1281" max="1281" width="21.5703125" style="37" customWidth="1"/>
    <col min="1282" max="1282" width="23.140625" style="37" customWidth="1"/>
    <col min="1283" max="1283" width="9" style="37" customWidth="1"/>
    <col min="1284" max="1284" width="20.5703125" style="37" customWidth="1"/>
    <col min="1285" max="1285" width="20.85546875" style="37" customWidth="1"/>
    <col min="1286" max="1286" width="26.140625" style="37" customWidth="1"/>
    <col min="1287" max="1287" width="13.7109375" style="37" customWidth="1"/>
    <col min="1288" max="1511" width="9.140625" style="37"/>
    <col min="1512" max="1512" width="18.85546875" style="37" customWidth="1"/>
    <col min="1513" max="1513" width="14.7109375" style="37" customWidth="1"/>
    <col min="1514" max="1514" width="46.42578125" style="37" customWidth="1"/>
    <col min="1515" max="1515" width="19.7109375" style="37" customWidth="1"/>
    <col min="1516" max="1516" width="15.85546875" style="37" customWidth="1"/>
    <col min="1517" max="1517" width="19.42578125" style="37" customWidth="1"/>
    <col min="1518" max="1518" width="7.85546875" style="37" customWidth="1"/>
    <col min="1519" max="1519" width="14.5703125" style="37" customWidth="1"/>
    <col min="1520" max="1520" width="20.140625" style="37" customWidth="1"/>
    <col min="1521" max="1521" width="24.85546875" style="37" customWidth="1"/>
    <col min="1522" max="1522" width="24.5703125" style="37" customWidth="1"/>
    <col min="1523" max="1523" width="20.5703125" style="37" customWidth="1"/>
    <col min="1524" max="1524" width="14.140625" style="37" customWidth="1"/>
    <col min="1525" max="1525" width="24.5703125" style="37" customWidth="1"/>
    <col min="1526" max="1526" width="15.85546875" style="37" customWidth="1"/>
    <col min="1527" max="1527" width="20.5703125" style="37" customWidth="1"/>
    <col min="1528" max="1528" width="23" style="37" customWidth="1"/>
    <col min="1529" max="1529" width="14.140625" style="37" customWidth="1"/>
    <col min="1530" max="1530" width="28.85546875" style="37" customWidth="1"/>
    <col min="1531" max="1531" width="13.140625" style="37" customWidth="1"/>
    <col min="1532" max="1532" width="10.28515625" style="37" customWidth="1"/>
    <col min="1533" max="1533" width="20.140625" style="37" customWidth="1"/>
    <col min="1534" max="1534" width="15" style="37" customWidth="1"/>
    <col min="1535" max="1535" width="11.7109375" style="37" customWidth="1"/>
    <col min="1536" max="1536" width="21" style="37" customWidth="1"/>
    <col min="1537" max="1537" width="21.5703125" style="37" customWidth="1"/>
    <col min="1538" max="1538" width="23.140625" style="37" customWidth="1"/>
    <col min="1539" max="1539" width="9" style="37" customWidth="1"/>
    <col min="1540" max="1540" width="20.5703125" style="37" customWidth="1"/>
    <col min="1541" max="1541" width="20.85546875" style="37" customWidth="1"/>
    <col min="1542" max="1542" width="26.140625" style="37" customWidth="1"/>
    <col min="1543" max="1543" width="13.7109375" style="37" customWidth="1"/>
    <col min="1544" max="1767" width="9.140625" style="37"/>
    <col min="1768" max="1768" width="18.85546875" style="37" customWidth="1"/>
    <col min="1769" max="1769" width="14.7109375" style="37" customWidth="1"/>
    <col min="1770" max="1770" width="46.42578125" style="37" customWidth="1"/>
    <col min="1771" max="1771" width="19.7109375" style="37" customWidth="1"/>
    <col min="1772" max="1772" width="15.85546875" style="37" customWidth="1"/>
    <col min="1773" max="1773" width="19.42578125" style="37" customWidth="1"/>
    <col min="1774" max="1774" width="7.85546875" style="37" customWidth="1"/>
    <col min="1775" max="1775" width="14.5703125" style="37" customWidth="1"/>
    <col min="1776" max="1776" width="20.140625" style="37" customWidth="1"/>
    <col min="1777" max="1777" width="24.85546875" style="37" customWidth="1"/>
    <col min="1778" max="1778" width="24.5703125" style="37" customWidth="1"/>
    <col min="1779" max="1779" width="20.5703125" style="37" customWidth="1"/>
    <col min="1780" max="1780" width="14.140625" style="37" customWidth="1"/>
    <col min="1781" max="1781" width="24.5703125" style="37" customWidth="1"/>
    <col min="1782" max="1782" width="15.85546875" style="37" customWidth="1"/>
    <col min="1783" max="1783" width="20.5703125" style="37" customWidth="1"/>
    <col min="1784" max="1784" width="23" style="37" customWidth="1"/>
    <col min="1785" max="1785" width="14.140625" style="37" customWidth="1"/>
    <col min="1786" max="1786" width="28.85546875" style="37" customWidth="1"/>
    <col min="1787" max="1787" width="13.140625" style="37" customWidth="1"/>
    <col min="1788" max="1788" width="10.28515625" style="37" customWidth="1"/>
    <col min="1789" max="1789" width="20.140625" style="37" customWidth="1"/>
    <col min="1790" max="1790" width="15" style="37" customWidth="1"/>
    <col min="1791" max="1791" width="11.7109375" style="37" customWidth="1"/>
    <col min="1792" max="1792" width="21" style="37" customWidth="1"/>
    <col min="1793" max="1793" width="21.5703125" style="37" customWidth="1"/>
    <col min="1794" max="1794" width="23.140625" style="37" customWidth="1"/>
    <col min="1795" max="1795" width="9" style="37" customWidth="1"/>
    <col min="1796" max="1796" width="20.5703125" style="37" customWidth="1"/>
    <col min="1797" max="1797" width="20.85546875" style="37" customWidth="1"/>
    <col min="1798" max="1798" width="26.140625" style="37" customWidth="1"/>
    <col min="1799" max="1799" width="13.7109375" style="37" customWidth="1"/>
    <col min="1800" max="2023" width="9.140625" style="37"/>
    <col min="2024" max="2024" width="18.85546875" style="37" customWidth="1"/>
    <col min="2025" max="2025" width="14.7109375" style="37" customWidth="1"/>
    <col min="2026" max="2026" width="46.42578125" style="37" customWidth="1"/>
    <col min="2027" max="2027" width="19.7109375" style="37" customWidth="1"/>
    <col min="2028" max="2028" width="15.85546875" style="37" customWidth="1"/>
    <col min="2029" max="2029" width="19.42578125" style="37" customWidth="1"/>
    <col min="2030" max="2030" width="7.85546875" style="37" customWidth="1"/>
    <col min="2031" max="2031" width="14.5703125" style="37" customWidth="1"/>
    <col min="2032" max="2032" width="20.140625" style="37" customWidth="1"/>
    <col min="2033" max="2033" width="24.85546875" style="37" customWidth="1"/>
    <col min="2034" max="2034" width="24.5703125" style="37" customWidth="1"/>
    <col min="2035" max="2035" width="20.5703125" style="37" customWidth="1"/>
    <col min="2036" max="2036" width="14.140625" style="37" customWidth="1"/>
    <col min="2037" max="2037" width="24.5703125" style="37" customWidth="1"/>
    <col min="2038" max="2038" width="15.85546875" style="37" customWidth="1"/>
    <col min="2039" max="2039" width="20.5703125" style="37" customWidth="1"/>
    <col min="2040" max="2040" width="23" style="37" customWidth="1"/>
    <col min="2041" max="2041" width="14.140625" style="37" customWidth="1"/>
    <col min="2042" max="2042" width="28.85546875" style="37" customWidth="1"/>
    <col min="2043" max="2043" width="13.140625" style="37" customWidth="1"/>
    <col min="2044" max="2044" width="10.28515625" style="37" customWidth="1"/>
    <col min="2045" max="2045" width="20.140625" style="37" customWidth="1"/>
    <col min="2046" max="2046" width="15" style="37" customWidth="1"/>
    <col min="2047" max="2047" width="11.7109375" style="37" customWidth="1"/>
    <col min="2048" max="2048" width="21" style="37" customWidth="1"/>
    <col min="2049" max="2049" width="21.5703125" style="37" customWidth="1"/>
    <col min="2050" max="2050" width="23.140625" style="37" customWidth="1"/>
    <col min="2051" max="2051" width="9" style="37" customWidth="1"/>
    <col min="2052" max="2052" width="20.5703125" style="37" customWidth="1"/>
    <col min="2053" max="2053" width="20.85546875" style="37" customWidth="1"/>
    <col min="2054" max="2054" width="26.140625" style="37" customWidth="1"/>
    <col min="2055" max="2055" width="13.7109375" style="37" customWidth="1"/>
    <col min="2056" max="2279" width="9.140625" style="37"/>
    <col min="2280" max="2280" width="18.85546875" style="37" customWidth="1"/>
    <col min="2281" max="2281" width="14.7109375" style="37" customWidth="1"/>
    <col min="2282" max="2282" width="46.42578125" style="37" customWidth="1"/>
    <col min="2283" max="2283" width="19.7109375" style="37" customWidth="1"/>
    <col min="2284" max="2284" width="15.85546875" style="37" customWidth="1"/>
    <col min="2285" max="2285" width="19.42578125" style="37" customWidth="1"/>
    <col min="2286" max="2286" width="7.85546875" style="37" customWidth="1"/>
    <col min="2287" max="2287" width="14.5703125" style="37" customWidth="1"/>
    <col min="2288" max="2288" width="20.140625" style="37" customWidth="1"/>
    <col min="2289" max="2289" width="24.85546875" style="37" customWidth="1"/>
    <col min="2290" max="2290" width="24.5703125" style="37" customWidth="1"/>
    <col min="2291" max="2291" width="20.5703125" style="37" customWidth="1"/>
    <col min="2292" max="2292" width="14.140625" style="37" customWidth="1"/>
    <col min="2293" max="2293" width="24.5703125" style="37" customWidth="1"/>
    <col min="2294" max="2294" width="15.85546875" style="37" customWidth="1"/>
    <col min="2295" max="2295" width="20.5703125" style="37" customWidth="1"/>
    <col min="2296" max="2296" width="23" style="37" customWidth="1"/>
    <col min="2297" max="2297" width="14.140625" style="37" customWidth="1"/>
    <col min="2298" max="2298" width="28.85546875" style="37" customWidth="1"/>
    <col min="2299" max="2299" width="13.140625" style="37" customWidth="1"/>
    <col min="2300" max="2300" width="10.28515625" style="37" customWidth="1"/>
    <col min="2301" max="2301" width="20.140625" style="37" customWidth="1"/>
    <col min="2302" max="2302" width="15" style="37" customWidth="1"/>
    <col min="2303" max="2303" width="11.7109375" style="37" customWidth="1"/>
    <col min="2304" max="2304" width="21" style="37" customWidth="1"/>
    <col min="2305" max="2305" width="21.5703125" style="37" customWidth="1"/>
    <col min="2306" max="2306" width="23.140625" style="37" customWidth="1"/>
    <col min="2307" max="2307" width="9" style="37" customWidth="1"/>
    <col min="2308" max="2308" width="20.5703125" style="37" customWidth="1"/>
    <col min="2309" max="2309" width="20.85546875" style="37" customWidth="1"/>
    <col min="2310" max="2310" width="26.140625" style="37" customWidth="1"/>
    <col min="2311" max="2311" width="13.7109375" style="37" customWidth="1"/>
    <col min="2312" max="2535" width="9.140625" style="37"/>
    <col min="2536" max="2536" width="18.85546875" style="37" customWidth="1"/>
    <col min="2537" max="2537" width="14.7109375" style="37" customWidth="1"/>
    <col min="2538" max="2538" width="46.42578125" style="37" customWidth="1"/>
    <col min="2539" max="2539" width="19.7109375" style="37" customWidth="1"/>
    <col min="2540" max="2540" width="15.85546875" style="37" customWidth="1"/>
    <col min="2541" max="2541" width="19.42578125" style="37" customWidth="1"/>
    <col min="2542" max="2542" width="7.85546875" style="37" customWidth="1"/>
    <col min="2543" max="2543" width="14.5703125" style="37" customWidth="1"/>
    <col min="2544" max="2544" width="20.140625" style="37" customWidth="1"/>
    <col min="2545" max="2545" width="24.85546875" style="37" customWidth="1"/>
    <col min="2546" max="2546" width="24.5703125" style="37" customWidth="1"/>
    <col min="2547" max="2547" width="20.5703125" style="37" customWidth="1"/>
    <col min="2548" max="2548" width="14.140625" style="37" customWidth="1"/>
    <col min="2549" max="2549" width="24.5703125" style="37" customWidth="1"/>
    <col min="2550" max="2550" width="15.85546875" style="37" customWidth="1"/>
    <col min="2551" max="2551" width="20.5703125" style="37" customWidth="1"/>
    <col min="2552" max="2552" width="23" style="37" customWidth="1"/>
    <col min="2553" max="2553" width="14.140625" style="37" customWidth="1"/>
    <col min="2554" max="2554" width="28.85546875" style="37" customWidth="1"/>
    <col min="2555" max="2555" width="13.140625" style="37" customWidth="1"/>
    <col min="2556" max="2556" width="10.28515625" style="37" customWidth="1"/>
    <col min="2557" max="2557" width="20.140625" style="37" customWidth="1"/>
    <col min="2558" max="2558" width="15" style="37" customWidth="1"/>
    <col min="2559" max="2559" width="11.7109375" style="37" customWidth="1"/>
    <col min="2560" max="2560" width="21" style="37" customWidth="1"/>
    <col min="2561" max="2561" width="21.5703125" style="37" customWidth="1"/>
    <col min="2562" max="2562" width="23.140625" style="37" customWidth="1"/>
    <col min="2563" max="2563" width="9" style="37" customWidth="1"/>
    <col min="2564" max="2564" width="20.5703125" style="37" customWidth="1"/>
    <col min="2565" max="2565" width="20.85546875" style="37" customWidth="1"/>
    <col min="2566" max="2566" width="26.140625" style="37" customWidth="1"/>
    <col min="2567" max="2567" width="13.7109375" style="37" customWidth="1"/>
    <col min="2568" max="2791" width="9.140625" style="37"/>
    <col min="2792" max="2792" width="18.85546875" style="37" customWidth="1"/>
    <col min="2793" max="2793" width="14.7109375" style="37" customWidth="1"/>
    <col min="2794" max="2794" width="46.42578125" style="37" customWidth="1"/>
    <col min="2795" max="2795" width="19.7109375" style="37" customWidth="1"/>
    <col min="2796" max="2796" width="15.85546875" style="37" customWidth="1"/>
    <col min="2797" max="2797" width="19.42578125" style="37" customWidth="1"/>
    <col min="2798" max="2798" width="7.85546875" style="37" customWidth="1"/>
    <col min="2799" max="2799" width="14.5703125" style="37" customWidth="1"/>
    <col min="2800" max="2800" width="20.140625" style="37" customWidth="1"/>
    <col min="2801" max="2801" width="24.85546875" style="37" customWidth="1"/>
    <col min="2802" max="2802" width="24.5703125" style="37" customWidth="1"/>
    <col min="2803" max="2803" width="20.5703125" style="37" customWidth="1"/>
    <col min="2804" max="2804" width="14.140625" style="37" customWidth="1"/>
    <col min="2805" max="2805" width="24.5703125" style="37" customWidth="1"/>
    <col min="2806" max="2806" width="15.85546875" style="37" customWidth="1"/>
    <col min="2807" max="2807" width="20.5703125" style="37" customWidth="1"/>
    <col min="2808" max="2808" width="23" style="37" customWidth="1"/>
    <col min="2809" max="2809" width="14.140625" style="37" customWidth="1"/>
    <col min="2810" max="2810" width="28.85546875" style="37" customWidth="1"/>
    <col min="2811" max="2811" width="13.140625" style="37" customWidth="1"/>
    <col min="2812" max="2812" width="10.28515625" style="37" customWidth="1"/>
    <col min="2813" max="2813" width="20.140625" style="37" customWidth="1"/>
    <col min="2814" max="2814" width="15" style="37" customWidth="1"/>
    <col min="2815" max="2815" width="11.7109375" style="37" customWidth="1"/>
    <col min="2816" max="2816" width="21" style="37" customWidth="1"/>
    <col min="2817" max="2817" width="21.5703125" style="37" customWidth="1"/>
    <col min="2818" max="2818" width="23.140625" style="37" customWidth="1"/>
    <col min="2819" max="2819" width="9" style="37" customWidth="1"/>
    <col min="2820" max="2820" width="20.5703125" style="37" customWidth="1"/>
    <col min="2821" max="2821" width="20.85546875" style="37" customWidth="1"/>
    <col min="2822" max="2822" width="26.140625" style="37" customWidth="1"/>
    <col min="2823" max="2823" width="13.7109375" style="37" customWidth="1"/>
    <col min="2824" max="3047" width="9.140625" style="37"/>
    <col min="3048" max="3048" width="18.85546875" style="37" customWidth="1"/>
    <col min="3049" max="3049" width="14.7109375" style="37" customWidth="1"/>
    <col min="3050" max="3050" width="46.42578125" style="37" customWidth="1"/>
    <col min="3051" max="3051" width="19.7109375" style="37" customWidth="1"/>
    <col min="3052" max="3052" width="15.85546875" style="37" customWidth="1"/>
    <col min="3053" max="3053" width="19.42578125" style="37" customWidth="1"/>
    <col min="3054" max="3054" width="7.85546875" style="37" customWidth="1"/>
    <col min="3055" max="3055" width="14.5703125" style="37" customWidth="1"/>
    <col min="3056" max="3056" width="20.140625" style="37" customWidth="1"/>
    <col min="3057" max="3057" width="24.85546875" style="37" customWidth="1"/>
    <col min="3058" max="3058" width="24.5703125" style="37" customWidth="1"/>
    <col min="3059" max="3059" width="20.5703125" style="37" customWidth="1"/>
    <col min="3060" max="3060" width="14.140625" style="37" customWidth="1"/>
    <col min="3061" max="3061" width="24.5703125" style="37" customWidth="1"/>
    <col min="3062" max="3062" width="15.85546875" style="37" customWidth="1"/>
    <col min="3063" max="3063" width="20.5703125" style="37" customWidth="1"/>
    <col min="3064" max="3064" width="23" style="37" customWidth="1"/>
    <col min="3065" max="3065" width="14.140625" style="37" customWidth="1"/>
    <col min="3066" max="3066" width="28.85546875" style="37" customWidth="1"/>
    <col min="3067" max="3067" width="13.140625" style="37" customWidth="1"/>
    <col min="3068" max="3068" width="10.28515625" style="37" customWidth="1"/>
    <col min="3069" max="3069" width="20.140625" style="37" customWidth="1"/>
    <col min="3070" max="3070" width="15" style="37" customWidth="1"/>
    <col min="3071" max="3071" width="11.7109375" style="37" customWidth="1"/>
    <col min="3072" max="3072" width="21" style="37" customWidth="1"/>
    <col min="3073" max="3073" width="21.5703125" style="37" customWidth="1"/>
    <col min="3074" max="3074" width="23.140625" style="37" customWidth="1"/>
    <col min="3075" max="3075" width="9" style="37" customWidth="1"/>
    <col min="3076" max="3076" width="20.5703125" style="37" customWidth="1"/>
    <col min="3077" max="3077" width="20.85546875" style="37" customWidth="1"/>
    <col min="3078" max="3078" width="26.140625" style="37" customWidth="1"/>
    <col min="3079" max="3079" width="13.7109375" style="37" customWidth="1"/>
    <col min="3080" max="3303" width="9.140625" style="37"/>
    <col min="3304" max="3304" width="18.85546875" style="37" customWidth="1"/>
    <col min="3305" max="3305" width="14.7109375" style="37" customWidth="1"/>
    <col min="3306" max="3306" width="46.42578125" style="37" customWidth="1"/>
    <col min="3307" max="3307" width="19.7109375" style="37" customWidth="1"/>
    <col min="3308" max="3308" width="15.85546875" style="37" customWidth="1"/>
    <col min="3309" max="3309" width="19.42578125" style="37" customWidth="1"/>
    <col min="3310" max="3310" width="7.85546875" style="37" customWidth="1"/>
    <col min="3311" max="3311" width="14.5703125" style="37" customWidth="1"/>
    <col min="3312" max="3312" width="20.140625" style="37" customWidth="1"/>
    <col min="3313" max="3313" width="24.85546875" style="37" customWidth="1"/>
    <col min="3314" max="3314" width="24.5703125" style="37" customWidth="1"/>
    <col min="3315" max="3315" width="20.5703125" style="37" customWidth="1"/>
    <col min="3316" max="3316" width="14.140625" style="37" customWidth="1"/>
    <col min="3317" max="3317" width="24.5703125" style="37" customWidth="1"/>
    <col min="3318" max="3318" width="15.85546875" style="37" customWidth="1"/>
    <col min="3319" max="3319" width="20.5703125" style="37" customWidth="1"/>
    <col min="3320" max="3320" width="23" style="37" customWidth="1"/>
    <col min="3321" max="3321" width="14.140625" style="37" customWidth="1"/>
    <col min="3322" max="3322" width="28.85546875" style="37" customWidth="1"/>
    <col min="3323" max="3323" width="13.140625" style="37" customWidth="1"/>
    <col min="3324" max="3324" width="10.28515625" style="37" customWidth="1"/>
    <col min="3325" max="3325" width="20.140625" style="37" customWidth="1"/>
    <col min="3326" max="3326" width="15" style="37" customWidth="1"/>
    <col min="3327" max="3327" width="11.7109375" style="37" customWidth="1"/>
    <col min="3328" max="3328" width="21" style="37" customWidth="1"/>
    <col min="3329" max="3329" width="21.5703125" style="37" customWidth="1"/>
    <col min="3330" max="3330" width="23.140625" style="37" customWidth="1"/>
    <col min="3331" max="3331" width="9" style="37" customWidth="1"/>
    <col min="3332" max="3332" width="20.5703125" style="37" customWidth="1"/>
    <col min="3333" max="3333" width="20.85546875" style="37" customWidth="1"/>
    <col min="3334" max="3334" width="26.140625" style="37" customWidth="1"/>
    <col min="3335" max="3335" width="13.7109375" style="37" customWidth="1"/>
    <col min="3336" max="3559" width="9.140625" style="37"/>
    <col min="3560" max="3560" width="18.85546875" style="37" customWidth="1"/>
    <col min="3561" max="3561" width="14.7109375" style="37" customWidth="1"/>
    <col min="3562" max="3562" width="46.42578125" style="37" customWidth="1"/>
    <col min="3563" max="3563" width="19.7109375" style="37" customWidth="1"/>
    <col min="3564" max="3564" width="15.85546875" style="37" customWidth="1"/>
    <col min="3565" max="3565" width="19.42578125" style="37" customWidth="1"/>
    <col min="3566" max="3566" width="7.85546875" style="37" customWidth="1"/>
    <col min="3567" max="3567" width="14.5703125" style="37" customWidth="1"/>
    <col min="3568" max="3568" width="20.140625" style="37" customWidth="1"/>
    <col min="3569" max="3569" width="24.85546875" style="37" customWidth="1"/>
    <col min="3570" max="3570" width="24.5703125" style="37" customWidth="1"/>
    <col min="3571" max="3571" width="20.5703125" style="37" customWidth="1"/>
    <col min="3572" max="3572" width="14.140625" style="37" customWidth="1"/>
    <col min="3573" max="3573" width="24.5703125" style="37" customWidth="1"/>
    <col min="3574" max="3574" width="15.85546875" style="37" customWidth="1"/>
    <col min="3575" max="3575" width="20.5703125" style="37" customWidth="1"/>
    <col min="3576" max="3576" width="23" style="37" customWidth="1"/>
    <col min="3577" max="3577" width="14.140625" style="37" customWidth="1"/>
    <col min="3578" max="3578" width="28.85546875" style="37" customWidth="1"/>
    <col min="3579" max="3579" width="13.140625" style="37" customWidth="1"/>
    <col min="3580" max="3580" width="10.28515625" style="37" customWidth="1"/>
    <col min="3581" max="3581" width="20.140625" style="37" customWidth="1"/>
    <col min="3582" max="3582" width="15" style="37" customWidth="1"/>
    <col min="3583" max="3583" width="11.7109375" style="37" customWidth="1"/>
    <col min="3584" max="3584" width="21" style="37" customWidth="1"/>
    <col min="3585" max="3585" width="21.5703125" style="37" customWidth="1"/>
    <col min="3586" max="3586" width="23.140625" style="37" customWidth="1"/>
    <col min="3587" max="3587" width="9" style="37" customWidth="1"/>
    <col min="3588" max="3588" width="20.5703125" style="37" customWidth="1"/>
    <col min="3589" max="3589" width="20.85546875" style="37" customWidth="1"/>
    <col min="3590" max="3590" width="26.140625" style="37" customWidth="1"/>
    <col min="3591" max="3591" width="13.7109375" style="37" customWidth="1"/>
    <col min="3592" max="3815" width="9.140625" style="37"/>
    <col min="3816" max="3816" width="18.85546875" style="37" customWidth="1"/>
    <col min="3817" max="3817" width="14.7109375" style="37" customWidth="1"/>
    <col min="3818" max="3818" width="46.42578125" style="37" customWidth="1"/>
    <col min="3819" max="3819" width="19.7109375" style="37" customWidth="1"/>
    <col min="3820" max="3820" width="15.85546875" style="37" customWidth="1"/>
    <col min="3821" max="3821" width="19.42578125" style="37" customWidth="1"/>
    <col min="3822" max="3822" width="7.85546875" style="37" customWidth="1"/>
    <col min="3823" max="3823" width="14.5703125" style="37" customWidth="1"/>
    <col min="3824" max="3824" width="20.140625" style="37" customWidth="1"/>
    <col min="3825" max="3825" width="24.85546875" style="37" customWidth="1"/>
    <col min="3826" max="3826" width="24.5703125" style="37" customWidth="1"/>
    <col min="3827" max="3827" width="20.5703125" style="37" customWidth="1"/>
    <col min="3828" max="3828" width="14.140625" style="37" customWidth="1"/>
    <col min="3829" max="3829" width="24.5703125" style="37" customWidth="1"/>
    <col min="3830" max="3830" width="15.85546875" style="37" customWidth="1"/>
    <col min="3831" max="3831" width="20.5703125" style="37" customWidth="1"/>
    <col min="3832" max="3832" width="23" style="37" customWidth="1"/>
    <col min="3833" max="3833" width="14.140625" style="37" customWidth="1"/>
    <col min="3834" max="3834" width="28.85546875" style="37" customWidth="1"/>
    <col min="3835" max="3835" width="13.140625" style="37" customWidth="1"/>
    <col min="3836" max="3836" width="10.28515625" style="37" customWidth="1"/>
    <col min="3837" max="3837" width="20.140625" style="37" customWidth="1"/>
    <col min="3838" max="3838" width="15" style="37" customWidth="1"/>
    <col min="3839" max="3839" width="11.7109375" style="37" customWidth="1"/>
    <col min="3840" max="3840" width="21" style="37" customWidth="1"/>
    <col min="3841" max="3841" width="21.5703125" style="37" customWidth="1"/>
    <col min="3842" max="3842" width="23.140625" style="37" customWidth="1"/>
    <col min="3843" max="3843" width="9" style="37" customWidth="1"/>
    <col min="3844" max="3844" width="20.5703125" style="37" customWidth="1"/>
    <col min="3845" max="3845" width="20.85546875" style="37" customWidth="1"/>
    <col min="3846" max="3846" width="26.140625" style="37" customWidth="1"/>
    <col min="3847" max="3847" width="13.7109375" style="37" customWidth="1"/>
    <col min="3848" max="4071" width="9.140625" style="37"/>
    <col min="4072" max="4072" width="18.85546875" style="37" customWidth="1"/>
    <col min="4073" max="4073" width="14.7109375" style="37" customWidth="1"/>
    <col min="4074" max="4074" width="46.42578125" style="37" customWidth="1"/>
    <col min="4075" max="4075" width="19.7109375" style="37" customWidth="1"/>
    <col min="4076" max="4076" width="15.85546875" style="37" customWidth="1"/>
    <col min="4077" max="4077" width="19.42578125" style="37" customWidth="1"/>
    <col min="4078" max="4078" width="7.85546875" style="37" customWidth="1"/>
    <col min="4079" max="4079" width="14.5703125" style="37" customWidth="1"/>
    <col min="4080" max="4080" width="20.140625" style="37" customWidth="1"/>
    <col min="4081" max="4081" width="24.85546875" style="37" customWidth="1"/>
    <col min="4082" max="4082" width="24.5703125" style="37" customWidth="1"/>
    <col min="4083" max="4083" width="20.5703125" style="37" customWidth="1"/>
    <col min="4084" max="4084" width="14.140625" style="37" customWidth="1"/>
    <col min="4085" max="4085" width="24.5703125" style="37" customWidth="1"/>
    <col min="4086" max="4086" width="15.85546875" style="37" customWidth="1"/>
    <col min="4087" max="4087" width="20.5703125" style="37" customWidth="1"/>
    <col min="4088" max="4088" width="23" style="37" customWidth="1"/>
    <col min="4089" max="4089" width="14.140625" style="37" customWidth="1"/>
    <col min="4090" max="4090" width="28.85546875" style="37" customWidth="1"/>
    <col min="4091" max="4091" width="13.140625" style="37" customWidth="1"/>
    <col min="4092" max="4092" width="10.28515625" style="37" customWidth="1"/>
    <col min="4093" max="4093" width="20.140625" style="37" customWidth="1"/>
    <col min="4094" max="4094" width="15" style="37" customWidth="1"/>
    <col min="4095" max="4095" width="11.7109375" style="37" customWidth="1"/>
    <col min="4096" max="4096" width="21" style="37" customWidth="1"/>
    <col min="4097" max="4097" width="21.5703125" style="37" customWidth="1"/>
    <col min="4098" max="4098" width="23.140625" style="37" customWidth="1"/>
    <col min="4099" max="4099" width="9" style="37" customWidth="1"/>
    <col min="4100" max="4100" width="20.5703125" style="37" customWidth="1"/>
    <col min="4101" max="4101" width="20.85546875" style="37" customWidth="1"/>
    <col min="4102" max="4102" width="26.140625" style="37" customWidth="1"/>
    <col min="4103" max="4103" width="13.7109375" style="37" customWidth="1"/>
    <col min="4104" max="4327" width="9.140625" style="37"/>
    <col min="4328" max="4328" width="18.85546875" style="37" customWidth="1"/>
    <col min="4329" max="4329" width="14.7109375" style="37" customWidth="1"/>
    <col min="4330" max="4330" width="46.42578125" style="37" customWidth="1"/>
    <col min="4331" max="4331" width="19.7109375" style="37" customWidth="1"/>
    <col min="4332" max="4332" width="15.85546875" style="37" customWidth="1"/>
    <col min="4333" max="4333" width="19.42578125" style="37" customWidth="1"/>
    <col min="4334" max="4334" width="7.85546875" style="37" customWidth="1"/>
    <col min="4335" max="4335" width="14.5703125" style="37" customWidth="1"/>
    <col min="4336" max="4336" width="20.140625" style="37" customWidth="1"/>
    <col min="4337" max="4337" width="24.85546875" style="37" customWidth="1"/>
    <col min="4338" max="4338" width="24.5703125" style="37" customWidth="1"/>
    <col min="4339" max="4339" width="20.5703125" style="37" customWidth="1"/>
    <col min="4340" max="4340" width="14.140625" style="37" customWidth="1"/>
    <col min="4341" max="4341" width="24.5703125" style="37" customWidth="1"/>
    <col min="4342" max="4342" width="15.85546875" style="37" customWidth="1"/>
    <col min="4343" max="4343" width="20.5703125" style="37" customWidth="1"/>
    <col min="4344" max="4344" width="23" style="37" customWidth="1"/>
    <col min="4345" max="4345" width="14.140625" style="37" customWidth="1"/>
    <col min="4346" max="4346" width="28.85546875" style="37" customWidth="1"/>
    <col min="4347" max="4347" width="13.140625" style="37" customWidth="1"/>
    <col min="4348" max="4348" width="10.28515625" style="37" customWidth="1"/>
    <col min="4349" max="4349" width="20.140625" style="37" customWidth="1"/>
    <col min="4350" max="4350" width="15" style="37" customWidth="1"/>
    <col min="4351" max="4351" width="11.7109375" style="37" customWidth="1"/>
    <col min="4352" max="4352" width="21" style="37" customWidth="1"/>
    <col min="4353" max="4353" width="21.5703125" style="37" customWidth="1"/>
    <col min="4354" max="4354" width="23.140625" style="37" customWidth="1"/>
    <col min="4355" max="4355" width="9" style="37" customWidth="1"/>
    <col min="4356" max="4356" width="20.5703125" style="37" customWidth="1"/>
    <col min="4357" max="4357" width="20.85546875" style="37" customWidth="1"/>
    <col min="4358" max="4358" width="26.140625" style="37" customWidth="1"/>
    <col min="4359" max="4359" width="13.7109375" style="37" customWidth="1"/>
    <col min="4360" max="4583" width="9.140625" style="37"/>
    <col min="4584" max="4584" width="18.85546875" style="37" customWidth="1"/>
    <col min="4585" max="4585" width="14.7109375" style="37" customWidth="1"/>
    <col min="4586" max="4586" width="46.42578125" style="37" customWidth="1"/>
    <col min="4587" max="4587" width="19.7109375" style="37" customWidth="1"/>
    <col min="4588" max="4588" width="15.85546875" style="37" customWidth="1"/>
    <col min="4589" max="4589" width="19.42578125" style="37" customWidth="1"/>
    <col min="4590" max="4590" width="7.85546875" style="37" customWidth="1"/>
    <col min="4591" max="4591" width="14.5703125" style="37" customWidth="1"/>
    <col min="4592" max="4592" width="20.140625" style="37" customWidth="1"/>
    <col min="4593" max="4593" width="24.85546875" style="37" customWidth="1"/>
    <col min="4594" max="4594" width="24.5703125" style="37" customWidth="1"/>
    <col min="4595" max="4595" width="20.5703125" style="37" customWidth="1"/>
    <col min="4596" max="4596" width="14.140625" style="37" customWidth="1"/>
    <col min="4597" max="4597" width="24.5703125" style="37" customWidth="1"/>
    <col min="4598" max="4598" width="15.85546875" style="37" customWidth="1"/>
    <col min="4599" max="4599" width="20.5703125" style="37" customWidth="1"/>
    <col min="4600" max="4600" width="23" style="37" customWidth="1"/>
    <col min="4601" max="4601" width="14.140625" style="37" customWidth="1"/>
    <col min="4602" max="4602" width="28.85546875" style="37" customWidth="1"/>
    <col min="4603" max="4603" width="13.140625" style="37" customWidth="1"/>
    <col min="4604" max="4604" width="10.28515625" style="37" customWidth="1"/>
    <col min="4605" max="4605" width="20.140625" style="37" customWidth="1"/>
    <col min="4606" max="4606" width="15" style="37" customWidth="1"/>
    <col min="4607" max="4607" width="11.7109375" style="37" customWidth="1"/>
    <col min="4608" max="4608" width="21" style="37" customWidth="1"/>
    <col min="4609" max="4609" width="21.5703125" style="37" customWidth="1"/>
    <col min="4610" max="4610" width="23.140625" style="37" customWidth="1"/>
    <col min="4611" max="4611" width="9" style="37" customWidth="1"/>
    <col min="4612" max="4612" width="20.5703125" style="37" customWidth="1"/>
    <col min="4613" max="4613" width="20.85546875" style="37" customWidth="1"/>
    <col min="4614" max="4614" width="26.140625" style="37" customWidth="1"/>
    <col min="4615" max="4615" width="13.7109375" style="37" customWidth="1"/>
    <col min="4616" max="4839" width="9.140625" style="37"/>
    <col min="4840" max="4840" width="18.85546875" style="37" customWidth="1"/>
    <col min="4841" max="4841" width="14.7109375" style="37" customWidth="1"/>
    <col min="4842" max="4842" width="46.42578125" style="37" customWidth="1"/>
    <col min="4843" max="4843" width="19.7109375" style="37" customWidth="1"/>
    <col min="4844" max="4844" width="15.85546875" style="37" customWidth="1"/>
    <col min="4845" max="4845" width="19.42578125" style="37" customWidth="1"/>
    <col min="4846" max="4846" width="7.85546875" style="37" customWidth="1"/>
    <col min="4847" max="4847" width="14.5703125" style="37" customWidth="1"/>
    <col min="4848" max="4848" width="20.140625" style="37" customWidth="1"/>
    <col min="4849" max="4849" width="24.85546875" style="37" customWidth="1"/>
    <col min="4850" max="4850" width="24.5703125" style="37" customWidth="1"/>
    <col min="4851" max="4851" width="20.5703125" style="37" customWidth="1"/>
    <col min="4852" max="4852" width="14.140625" style="37" customWidth="1"/>
    <col min="4853" max="4853" width="24.5703125" style="37" customWidth="1"/>
    <col min="4854" max="4854" width="15.85546875" style="37" customWidth="1"/>
    <col min="4855" max="4855" width="20.5703125" style="37" customWidth="1"/>
    <col min="4856" max="4856" width="23" style="37" customWidth="1"/>
    <col min="4857" max="4857" width="14.140625" style="37" customWidth="1"/>
    <col min="4858" max="4858" width="28.85546875" style="37" customWidth="1"/>
    <col min="4859" max="4859" width="13.140625" style="37" customWidth="1"/>
    <col min="4860" max="4860" width="10.28515625" style="37" customWidth="1"/>
    <col min="4861" max="4861" width="20.140625" style="37" customWidth="1"/>
    <col min="4862" max="4862" width="15" style="37" customWidth="1"/>
    <col min="4863" max="4863" width="11.7109375" style="37" customWidth="1"/>
    <col min="4864" max="4864" width="21" style="37" customWidth="1"/>
    <col min="4865" max="4865" width="21.5703125" style="37" customWidth="1"/>
    <col min="4866" max="4866" width="23.140625" style="37" customWidth="1"/>
    <col min="4867" max="4867" width="9" style="37" customWidth="1"/>
    <col min="4868" max="4868" width="20.5703125" style="37" customWidth="1"/>
    <col min="4869" max="4869" width="20.85546875" style="37" customWidth="1"/>
    <col min="4870" max="4870" width="26.140625" style="37" customWidth="1"/>
    <col min="4871" max="4871" width="13.7109375" style="37" customWidth="1"/>
    <col min="4872" max="5095" width="9.140625" style="37"/>
    <col min="5096" max="5096" width="18.85546875" style="37" customWidth="1"/>
    <col min="5097" max="5097" width="14.7109375" style="37" customWidth="1"/>
    <col min="5098" max="5098" width="46.42578125" style="37" customWidth="1"/>
    <col min="5099" max="5099" width="19.7109375" style="37" customWidth="1"/>
    <col min="5100" max="5100" width="15.85546875" style="37" customWidth="1"/>
    <col min="5101" max="5101" width="19.42578125" style="37" customWidth="1"/>
    <col min="5102" max="5102" width="7.85546875" style="37" customWidth="1"/>
    <col min="5103" max="5103" width="14.5703125" style="37" customWidth="1"/>
    <col min="5104" max="5104" width="20.140625" style="37" customWidth="1"/>
    <col min="5105" max="5105" width="24.85546875" style="37" customWidth="1"/>
    <col min="5106" max="5106" width="24.5703125" style="37" customWidth="1"/>
    <col min="5107" max="5107" width="20.5703125" style="37" customWidth="1"/>
    <col min="5108" max="5108" width="14.140625" style="37" customWidth="1"/>
    <col min="5109" max="5109" width="24.5703125" style="37" customWidth="1"/>
    <col min="5110" max="5110" width="15.85546875" style="37" customWidth="1"/>
    <col min="5111" max="5111" width="20.5703125" style="37" customWidth="1"/>
    <col min="5112" max="5112" width="23" style="37" customWidth="1"/>
    <col min="5113" max="5113" width="14.140625" style="37" customWidth="1"/>
    <col min="5114" max="5114" width="28.85546875" style="37" customWidth="1"/>
    <col min="5115" max="5115" width="13.140625" style="37" customWidth="1"/>
    <col min="5116" max="5116" width="10.28515625" style="37" customWidth="1"/>
    <col min="5117" max="5117" width="20.140625" style="37" customWidth="1"/>
    <col min="5118" max="5118" width="15" style="37" customWidth="1"/>
    <col min="5119" max="5119" width="11.7109375" style="37" customWidth="1"/>
    <col min="5120" max="5120" width="21" style="37" customWidth="1"/>
    <col min="5121" max="5121" width="21.5703125" style="37" customWidth="1"/>
    <col min="5122" max="5122" width="23.140625" style="37" customWidth="1"/>
    <col min="5123" max="5123" width="9" style="37" customWidth="1"/>
    <col min="5124" max="5124" width="20.5703125" style="37" customWidth="1"/>
    <col min="5125" max="5125" width="20.85546875" style="37" customWidth="1"/>
    <col min="5126" max="5126" width="26.140625" style="37" customWidth="1"/>
    <col min="5127" max="5127" width="13.7109375" style="37" customWidth="1"/>
    <col min="5128" max="5351" width="9.140625" style="37"/>
    <col min="5352" max="5352" width="18.85546875" style="37" customWidth="1"/>
    <col min="5353" max="5353" width="14.7109375" style="37" customWidth="1"/>
    <col min="5354" max="5354" width="46.42578125" style="37" customWidth="1"/>
    <col min="5355" max="5355" width="19.7109375" style="37" customWidth="1"/>
    <col min="5356" max="5356" width="15.85546875" style="37" customWidth="1"/>
    <col min="5357" max="5357" width="19.42578125" style="37" customWidth="1"/>
    <col min="5358" max="5358" width="7.85546875" style="37" customWidth="1"/>
    <col min="5359" max="5359" width="14.5703125" style="37" customWidth="1"/>
    <col min="5360" max="5360" width="20.140625" style="37" customWidth="1"/>
    <col min="5361" max="5361" width="24.85546875" style="37" customWidth="1"/>
    <col min="5362" max="5362" width="24.5703125" style="37" customWidth="1"/>
    <col min="5363" max="5363" width="20.5703125" style="37" customWidth="1"/>
    <col min="5364" max="5364" width="14.140625" style="37" customWidth="1"/>
    <col min="5365" max="5365" width="24.5703125" style="37" customWidth="1"/>
    <col min="5366" max="5366" width="15.85546875" style="37" customWidth="1"/>
    <col min="5367" max="5367" width="20.5703125" style="37" customWidth="1"/>
    <col min="5368" max="5368" width="23" style="37" customWidth="1"/>
    <col min="5369" max="5369" width="14.140625" style="37" customWidth="1"/>
    <col min="5370" max="5370" width="28.85546875" style="37" customWidth="1"/>
    <col min="5371" max="5371" width="13.140625" style="37" customWidth="1"/>
    <col min="5372" max="5372" width="10.28515625" style="37" customWidth="1"/>
    <col min="5373" max="5373" width="20.140625" style="37" customWidth="1"/>
    <col min="5374" max="5374" width="15" style="37" customWidth="1"/>
    <col min="5375" max="5375" width="11.7109375" style="37" customWidth="1"/>
    <col min="5376" max="5376" width="21" style="37" customWidth="1"/>
    <col min="5377" max="5377" width="21.5703125" style="37" customWidth="1"/>
    <col min="5378" max="5378" width="23.140625" style="37" customWidth="1"/>
    <col min="5379" max="5379" width="9" style="37" customWidth="1"/>
    <col min="5380" max="5380" width="20.5703125" style="37" customWidth="1"/>
    <col min="5381" max="5381" width="20.85546875" style="37" customWidth="1"/>
    <col min="5382" max="5382" width="26.140625" style="37" customWidth="1"/>
    <col min="5383" max="5383" width="13.7109375" style="37" customWidth="1"/>
    <col min="5384" max="5607" width="9.140625" style="37"/>
    <col min="5608" max="5608" width="18.85546875" style="37" customWidth="1"/>
    <col min="5609" max="5609" width="14.7109375" style="37" customWidth="1"/>
    <col min="5610" max="5610" width="46.42578125" style="37" customWidth="1"/>
    <col min="5611" max="5611" width="19.7109375" style="37" customWidth="1"/>
    <col min="5612" max="5612" width="15.85546875" style="37" customWidth="1"/>
    <col min="5613" max="5613" width="19.42578125" style="37" customWidth="1"/>
    <col min="5614" max="5614" width="7.85546875" style="37" customWidth="1"/>
    <col min="5615" max="5615" width="14.5703125" style="37" customWidth="1"/>
    <col min="5616" max="5616" width="20.140625" style="37" customWidth="1"/>
    <col min="5617" max="5617" width="24.85546875" style="37" customWidth="1"/>
    <col min="5618" max="5618" width="24.5703125" style="37" customWidth="1"/>
    <col min="5619" max="5619" width="20.5703125" style="37" customWidth="1"/>
    <col min="5620" max="5620" width="14.140625" style="37" customWidth="1"/>
    <col min="5621" max="5621" width="24.5703125" style="37" customWidth="1"/>
    <col min="5622" max="5622" width="15.85546875" style="37" customWidth="1"/>
    <col min="5623" max="5623" width="20.5703125" style="37" customWidth="1"/>
    <col min="5624" max="5624" width="23" style="37" customWidth="1"/>
    <col min="5625" max="5625" width="14.140625" style="37" customWidth="1"/>
    <col min="5626" max="5626" width="28.85546875" style="37" customWidth="1"/>
    <col min="5627" max="5627" width="13.140625" style="37" customWidth="1"/>
    <col min="5628" max="5628" width="10.28515625" style="37" customWidth="1"/>
    <col min="5629" max="5629" width="20.140625" style="37" customWidth="1"/>
    <col min="5630" max="5630" width="15" style="37" customWidth="1"/>
    <col min="5631" max="5631" width="11.7109375" style="37" customWidth="1"/>
    <col min="5632" max="5632" width="21" style="37" customWidth="1"/>
    <col min="5633" max="5633" width="21.5703125" style="37" customWidth="1"/>
    <col min="5634" max="5634" width="23.140625" style="37" customWidth="1"/>
    <col min="5635" max="5635" width="9" style="37" customWidth="1"/>
    <col min="5636" max="5636" width="20.5703125" style="37" customWidth="1"/>
    <col min="5637" max="5637" width="20.85546875" style="37" customWidth="1"/>
    <col min="5638" max="5638" width="26.140625" style="37" customWidth="1"/>
    <col min="5639" max="5639" width="13.7109375" style="37" customWidth="1"/>
    <col min="5640" max="5863" width="9.140625" style="37"/>
    <col min="5864" max="5864" width="18.85546875" style="37" customWidth="1"/>
    <col min="5865" max="5865" width="14.7109375" style="37" customWidth="1"/>
    <col min="5866" max="5866" width="46.42578125" style="37" customWidth="1"/>
    <col min="5867" max="5867" width="19.7109375" style="37" customWidth="1"/>
    <col min="5868" max="5868" width="15.85546875" style="37" customWidth="1"/>
    <col min="5869" max="5869" width="19.42578125" style="37" customWidth="1"/>
    <col min="5870" max="5870" width="7.85546875" style="37" customWidth="1"/>
    <col min="5871" max="5871" width="14.5703125" style="37" customWidth="1"/>
    <col min="5872" max="5872" width="20.140625" style="37" customWidth="1"/>
    <col min="5873" max="5873" width="24.85546875" style="37" customWidth="1"/>
    <col min="5874" max="5874" width="24.5703125" style="37" customWidth="1"/>
    <col min="5875" max="5875" width="20.5703125" style="37" customWidth="1"/>
    <col min="5876" max="5876" width="14.140625" style="37" customWidth="1"/>
    <col min="5877" max="5877" width="24.5703125" style="37" customWidth="1"/>
    <col min="5878" max="5878" width="15.85546875" style="37" customWidth="1"/>
    <col min="5879" max="5879" width="20.5703125" style="37" customWidth="1"/>
    <col min="5880" max="5880" width="23" style="37" customWidth="1"/>
    <col min="5881" max="5881" width="14.140625" style="37" customWidth="1"/>
    <col min="5882" max="5882" width="28.85546875" style="37" customWidth="1"/>
    <col min="5883" max="5883" width="13.140625" style="37" customWidth="1"/>
    <col min="5884" max="5884" width="10.28515625" style="37" customWidth="1"/>
    <col min="5885" max="5885" width="20.140625" style="37" customWidth="1"/>
    <col min="5886" max="5886" width="15" style="37" customWidth="1"/>
    <col min="5887" max="5887" width="11.7109375" style="37" customWidth="1"/>
    <col min="5888" max="5888" width="21" style="37" customWidth="1"/>
    <col min="5889" max="5889" width="21.5703125" style="37" customWidth="1"/>
    <col min="5890" max="5890" width="23.140625" style="37" customWidth="1"/>
    <col min="5891" max="5891" width="9" style="37" customWidth="1"/>
    <col min="5892" max="5892" width="20.5703125" style="37" customWidth="1"/>
    <col min="5893" max="5893" width="20.85546875" style="37" customWidth="1"/>
    <col min="5894" max="5894" width="26.140625" style="37" customWidth="1"/>
    <col min="5895" max="5895" width="13.7109375" style="37" customWidth="1"/>
    <col min="5896" max="6119" width="9.140625" style="37"/>
    <col min="6120" max="6120" width="18.85546875" style="37" customWidth="1"/>
    <col min="6121" max="6121" width="14.7109375" style="37" customWidth="1"/>
    <col min="6122" max="6122" width="46.42578125" style="37" customWidth="1"/>
    <col min="6123" max="6123" width="19.7109375" style="37" customWidth="1"/>
    <col min="6124" max="6124" width="15.85546875" style="37" customWidth="1"/>
    <col min="6125" max="6125" width="19.42578125" style="37" customWidth="1"/>
    <col min="6126" max="6126" width="7.85546875" style="37" customWidth="1"/>
    <col min="6127" max="6127" width="14.5703125" style="37" customWidth="1"/>
    <col min="6128" max="6128" width="20.140625" style="37" customWidth="1"/>
    <col min="6129" max="6129" width="24.85546875" style="37" customWidth="1"/>
    <col min="6130" max="6130" width="24.5703125" style="37" customWidth="1"/>
    <col min="6131" max="6131" width="20.5703125" style="37" customWidth="1"/>
    <col min="6132" max="6132" width="14.140625" style="37" customWidth="1"/>
    <col min="6133" max="6133" width="24.5703125" style="37" customWidth="1"/>
    <col min="6134" max="6134" width="15.85546875" style="37" customWidth="1"/>
    <col min="6135" max="6135" width="20.5703125" style="37" customWidth="1"/>
    <col min="6136" max="6136" width="23" style="37" customWidth="1"/>
    <col min="6137" max="6137" width="14.140625" style="37" customWidth="1"/>
    <col min="6138" max="6138" width="28.85546875" style="37" customWidth="1"/>
    <col min="6139" max="6139" width="13.140625" style="37" customWidth="1"/>
    <col min="6140" max="6140" width="10.28515625" style="37" customWidth="1"/>
    <col min="6141" max="6141" width="20.140625" style="37" customWidth="1"/>
    <col min="6142" max="6142" width="15" style="37" customWidth="1"/>
    <col min="6143" max="6143" width="11.7109375" style="37" customWidth="1"/>
    <col min="6144" max="6144" width="21" style="37" customWidth="1"/>
    <col min="6145" max="6145" width="21.5703125" style="37" customWidth="1"/>
    <col min="6146" max="6146" width="23.140625" style="37" customWidth="1"/>
    <col min="6147" max="6147" width="9" style="37" customWidth="1"/>
    <col min="6148" max="6148" width="20.5703125" style="37" customWidth="1"/>
    <col min="6149" max="6149" width="20.85546875" style="37" customWidth="1"/>
    <col min="6150" max="6150" width="26.140625" style="37" customWidth="1"/>
    <col min="6151" max="6151" width="13.7109375" style="37" customWidth="1"/>
    <col min="6152" max="6375" width="9.140625" style="37"/>
    <col min="6376" max="6376" width="18.85546875" style="37" customWidth="1"/>
    <col min="6377" max="6377" width="14.7109375" style="37" customWidth="1"/>
    <col min="6378" max="6378" width="46.42578125" style="37" customWidth="1"/>
    <col min="6379" max="6379" width="19.7109375" style="37" customWidth="1"/>
    <col min="6380" max="6380" width="15.85546875" style="37" customWidth="1"/>
    <col min="6381" max="6381" width="19.42578125" style="37" customWidth="1"/>
    <col min="6382" max="6382" width="7.85546875" style="37" customWidth="1"/>
    <col min="6383" max="6383" width="14.5703125" style="37" customWidth="1"/>
    <col min="6384" max="6384" width="20.140625" style="37" customWidth="1"/>
    <col min="6385" max="6385" width="24.85546875" style="37" customWidth="1"/>
    <col min="6386" max="6386" width="24.5703125" style="37" customWidth="1"/>
    <col min="6387" max="6387" width="20.5703125" style="37" customWidth="1"/>
    <col min="6388" max="6388" width="14.140625" style="37" customWidth="1"/>
    <col min="6389" max="6389" width="24.5703125" style="37" customWidth="1"/>
    <col min="6390" max="6390" width="15.85546875" style="37" customWidth="1"/>
    <col min="6391" max="6391" width="20.5703125" style="37" customWidth="1"/>
    <col min="6392" max="6392" width="23" style="37" customWidth="1"/>
    <col min="6393" max="6393" width="14.140625" style="37" customWidth="1"/>
    <col min="6394" max="6394" width="28.85546875" style="37" customWidth="1"/>
    <col min="6395" max="6395" width="13.140625" style="37" customWidth="1"/>
    <col min="6396" max="6396" width="10.28515625" style="37" customWidth="1"/>
    <col min="6397" max="6397" width="20.140625" style="37" customWidth="1"/>
    <col min="6398" max="6398" width="15" style="37" customWidth="1"/>
    <col min="6399" max="6399" width="11.7109375" style="37" customWidth="1"/>
    <col min="6400" max="6400" width="21" style="37" customWidth="1"/>
    <col min="6401" max="6401" width="21.5703125" style="37" customWidth="1"/>
    <col min="6402" max="6402" width="23.140625" style="37" customWidth="1"/>
    <col min="6403" max="6403" width="9" style="37" customWidth="1"/>
    <col min="6404" max="6404" width="20.5703125" style="37" customWidth="1"/>
    <col min="6405" max="6405" width="20.85546875" style="37" customWidth="1"/>
    <col min="6406" max="6406" width="26.140625" style="37" customWidth="1"/>
    <col min="6407" max="6407" width="13.7109375" style="37" customWidth="1"/>
    <col min="6408" max="6631" width="9.140625" style="37"/>
    <col min="6632" max="6632" width="18.85546875" style="37" customWidth="1"/>
    <col min="6633" max="6633" width="14.7109375" style="37" customWidth="1"/>
    <col min="6634" max="6634" width="46.42578125" style="37" customWidth="1"/>
    <col min="6635" max="6635" width="19.7109375" style="37" customWidth="1"/>
    <col min="6636" max="6636" width="15.85546875" style="37" customWidth="1"/>
    <col min="6637" max="6637" width="19.42578125" style="37" customWidth="1"/>
    <col min="6638" max="6638" width="7.85546875" style="37" customWidth="1"/>
    <col min="6639" max="6639" width="14.5703125" style="37" customWidth="1"/>
    <col min="6640" max="6640" width="20.140625" style="37" customWidth="1"/>
    <col min="6641" max="6641" width="24.85546875" style="37" customWidth="1"/>
    <col min="6642" max="6642" width="24.5703125" style="37" customWidth="1"/>
    <col min="6643" max="6643" width="20.5703125" style="37" customWidth="1"/>
    <col min="6644" max="6644" width="14.140625" style="37" customWidth="1"/>
    <col min="6645" max="6645" width="24.5703125" style="37" customWidth="1"/>
    <col min="6646" max="6646" width="15.85546875" style="37" customWidth="1"/>
    <col min="6647" max="6647" width="20.5703125" style="37" customWidth="1"/>
    <col min="6648" max="6648" width="23" style="37" customWidth="1"/>
    <col min="6649" max="6649" width="14.140625" style="37" customWidth="1"/>
    <col min="6650" max="6650" width="28.85546875" style="37" customWidth="1"/>
    <col min="6651" max="6651" width="13.140625" style="37" customWidth="1"/>
    <col min="6652" max="6652" width="10.28515625" style="37" customWidth="1"/>
    <col min="6653" max="6653" width="20.140625" style="37" customWidth="1"/>
    <col min="6654" max="6654" width="15" style="37" customWidth="1"/>
    <col min="6655" max="6655" width="11.7109375" style="37" customWidth="1"/>
    <col min="6656" max="6656" width="21" style="37" customWidth="1"/>
    <col min="6657" max="6657" width="21.5703125" style="37" customWidth="1"/>
    <col min="6658" max="6658" width="23.140625" style="37" customWidth="1"/>
    <col min="6659" max="6659" width="9" style="37" customWidth="1"/>
    <col min="6660" max="6660" width="20.5703125" style="37" customWidth="1"/>
    <col min="6661" max="6661" width="20.85546875" style="37" customWidth="1"/>
    <col min="6662" max="6662" width="26.140625" style="37" customWidth="1"/>
    <col min="6663" max="6663" width="13.7109375" style="37" customWidth="1"/>
    <col min="6664" max="6887" width="9.140625" style="37"/>
    <col min="6888" max="6888" width="18.85546875" style="37" customWidth="1"/>
    <col min="6889" max="6889" width="14.7109375" style="37" customWidth="1"/>
    <col min="6890" max="6890" width="46.42578125" style="37" customWidth="1"/>
    <col min="6891" max="6891" width="19.7109375" style="37" customWidth="1"/>
    <col min="6892" max="6892" width="15.85546875" style="37" customWidth="1"/>
    <col min="6893" max="6893" width="19.42578125" style="37" customWidth="1"/>
    <col min="6894" max="6894" width="7.85546875" style="37" customWidth="1"/>
    <col min="6895" max="6895" width="14.5703125" style="37" customWidth="1"/>
    <col min="6896" max="6896" width="20.140625" style="37" customWidth="1"/>
    <col min="6897" max="6897" width="24.85546875" style="37" customWidth="1"/>
    <col min="6898" max="6898" width="24.5703125" style="37" customWidth="1"/>
    <col min="6899" max="6899" width="20.5703125" style="37" customWidth="1"/>
    <col min="6900" max="6900" width="14.140625" style="37" customWidth="1"/>
    <col min="6901" max="6901" width="24.5703125" style="37" customWidth="1"/>
    <col min="6902" max="6902" width="15.85546875" style="37" customWidth="1"/>
    <col min="6903" max="6903" width="20.5703125" style="37" customWidth="1"/>
    <col min="6904" max="6904" width="23" style="37" customWidth="1"/>
    <col min="6905" max="6905" width="14.140625" style="37" customWidth="1"/>
    <col min="6906" max="6906" width="28.85546875" style="37" customWidth="1"/>
    <col min="6907" max="6907" width="13.140625" style="37" customWidth="1"/>
    <col min="6908" max="6908" width="10.28515625" style="37" customWidth="1"/>
    <col min="6909" max="6909" width="20.140625" style="37" customWidth="1"/>
    <col min="6910" max="6910" width="15" style="37" customWidth="1"/>
    <col min="6911" max="6911" width="11.7109375" style="37" customWidth="1"/>
    <col min="6912" max="6912" width="21" style="37" customWidth="1"/>
    <col min="6913" max="6913" width="21.5703125" style="37" customWidth="1"/>
    <col min="6914" max="6914" width="23.140625" style="37" customWidth="1"/>
    <col min="6915" max="6915" width="9" style="37" customWidth="1"/>
    <col min="6916" max="6916" width="20.5703125" style="37" customWidth="1"/>
    <col min="6917" max="6917" width="20.85546875" style="37" customWidth="1"/>
    <col min="6918" max="6918" width="26.140625" style="37" customWidth="1"/>
    <col min="6919" max="6919" width="13.7109375" style="37" customWidth="1"/>
    <col min="6920" max="7143" width="9.140625" style="37"/>
    <col min="7144" max="7144" width="18.85546875" style="37" customWidth="1"/>
    <col min="7145" max="7145" width="14.7109375" style="37" customWidth="1"/>
    <col min="7146" max="7146" width="46.42578125" style="37" customWidth="1"/>
    <col min="7147" max="7147" width="19.7109375" style="37" customWidth="1"/>
    <col min="7148" max="7148" width="15.85546875" style="37" customWidth="1"/>
    <col min="7149" max="7149" width="19.42578125" style="37" customWidth="1"/>
    <col min="7150" max="7150" width="7.85546875" style="37" customWidth="1"/>
    <col min="7151" max="7151" width="14.5703125" style="37" customWidth="1"/>
    <col min="7152" max="7152" width="20.140625" style="37" customWidth="1"/>
    <col min="7153" max="7153" width="24.85546875" style="37" customWidth="1"/>
    <col min="7154" max="7154" width="24.5703125" style="37" customWidth="1"/>
    <col min="7155" max="7155" width="20.5703125" style="37" customWidth="1"/>
    <col min="7156" max="7156" width="14.140625" style="37" customWidth="1"/>
    <col min="7157" max="7157" width="24.5703125" style="37" customWidth="1"/>
    <col min="7158" max="7158" width="15.85546875" style="37" customWidth="1"/>
    <col min="7159" max="7159" width="20.5703125" style="37" customWidth="1"/>
    <col min="7160" max="7160" width="23" style="37" customWidth="1"/>
    <col min="7161" max="7161" width="14.140625" style="37" customWidth="1"/>
    <col min="7162" max="7162" width="28.85546875" style="37" customWidth="1"/>
    <col min="7163" max="7163" width="13.140625" style="37" customWidth="1"/>
    <col min="7164" max="7164" width="10.28515625" style="37" customWidth="1"/>
    <col min="7165" max="7165" width="20.140625" style="37" customWidth="1"/>
    <col min="7166" max="7166" width="15" style="37" customWidth="1"/>
    <col min="7167" max="7167" width="11.7109375" style="37" customWidth="1"/>
    <col min="7168" max="7168" width="21" style="37" customWidth="1"/>
    <col min="7169" max="7169" width="21.5703125" style="37" customWidth="1"/>
    <col min="7170" max="7170" width="23.140625" style="37" customWidth="1"/>
    <col min="7171" max="7171" width="9" style="37" customWidth="1"/>
    <col min="7172" max="7172" width="20.5703125" style="37" customWidth="1"/>
    <col min="7173" max="7173" width="20.85546875" style="37" customWidth="1"/>
    <col min="7174" max="7174" width="26.140625" style="37" customWidth="1"/>
    <col min="7175" max="7175" width="13.7109375" style="37" customWidth="1"/>
    <col min="7176" max="7399" width="9.140625" style="37"/>
    <col min="7400" max="7400" width="18.85546875" style="37" customWidth="1"/>
    <col min="7401" max="7401" width="14.7109375" style="37" customWidth="1"/>
    <col min="7402" max="7402" width="46.42578125" style="37" customWidth="1"/>
    <col min="7403" max="7403" width="19.7109375" style="37" customWidth="1"/>
    <col min="7404" max="7404" width="15.85546875" style="37" customWidth="1"/>
    <col min="7405" max="7405" width="19.42578125" style="37" customWidth="1"/>
    <col min="7406" max="7406" width="7.85546875" style="37" customWidth="1"/>
    <col min="7407" max="7407" width="14.5703125" style="37" customWidth="1"/>
    <col min="7408" max="7408" width="20.140625" style="37" customWidth="1"/>
    <col min="7409" max="7409" width="24.85546875" style="37" customWidth="1"/>
    <col min="7410" max="7410" width="24.5703125" style="37" customWidth="1"/>
    <col min="7411" max="7411" width="20.5703125" style="37" customWidth="1"/>
    <col min="7412" max="7412" width="14.140625" style="37" customWidth="1"/>
    <col min="7413" max="7413" width="24.5703125" style="37" customWidth="1"/>
    <col min="7414" max="7414" width="15.85546875" style="37" customWidth="1"/>
    <col min="7415" max="7415" width="20.5703125" style="37" customWidth="1"/>
    <col min="7416" max="7416" width="23" style="37" customWidth="1"/>
    <col min="7417" max="7417" width="14.140625" style="37" customWidth="1"/>
    <col min="7418" max="7418" width="28.85546875" style="37" customWidth="1"/>
    <col min="7419" max="7419" width="13.140625" style="37" customWidth="1"/>
    <col min="7420" max="7420" width="10.28515625" style="37" customWidth="1"/>
    <col min="7421" max="7421" width="20.140625" style="37" customWidth="1"/>
    <col min="7422" max="7422" width="15" style="37" customWidth="1"/>
    <col min="7423" max="7423" width="11.7109375" style="37" customWidth="1"/>
    <col min="7424" max="7424" width="21" style="37" customWidth="1"/>
    <col min="7425" max="7425" width="21.5703125" style="37" customWidth="1"/>
    <col min="7426" max="7426" width="23.140625" style="37" customWidth="1"/>
    <col min="7427" max="7427" width="9" style="37" customWidth="1"/>
    <col min="7428" max="7428" width="20.5703125" style="37" customWidth="1"/>
    <col min="7429" max="7429" width="20.85546875" style="37" customWidth="1"/>
    <col min="7430" max="7430" width="26.140625" style="37" customWidth="1"/>
    <col min="7431" max="7431" width="13.7109375" style="37" customWidth="1"/>
    <col min="7432" max="7655" width="9.140625" style="37"/>
    <col min="7656" max="7656" width="18.85546875" style="37" customWidth="1"/>
    <col min="7657" max="7657" width="14.7109375" style="37" customWidth="1"/>
    <col min="7658" max="7658" width="46.42578125" style="37" customWidth="1"/>
    <col min="7659" max="7659" width="19.7109375" style="37" customWidth="1"/>
    <col min="7660" max="7660" width="15.85546875" style="37" customWidth="1"/>
    <col min="7661" max="7661" width="19.42578125" style="37" customWidth="1"/>
    <col min="7662" max="7662" width="7.85546875" style="37" customWidth="1"/>
    <col min="7663" max="7663" width="14.5703125" style="37" customWidth="1"/>
    <col min="7664" max="7664" width="20.140625" style="37" customWidth="1"/>
    <col min="7665" max="7665" width="24.85546875" style="37" customWidth="1"/>
    <col min="7666" max="7666" width="24.5703125" style="37" customWidth="1"/>
    <col min="7667" max="7667" width="20.5703125" style="37" customWidth="1"/>
    <col min="7668" max="7668" width="14.140625" style="37" customWidth="1"/>
    <col min="7669" max="7669" width="24.5703125" style="37" customWidth="1"/>
    <col min="7670" max="7670" width="15.85546875" style="37" customWidth="1"/>
    <col min="7671" max="7671" width="20.5703125" style="37" customWidth="1"/>
    <col min="7672" max="7672" width="23" style="37" customWidth="1"/>
    <col min="7673" max="7673" width="14.140625" style="37" customWidth="1"/>
    <col min="7674" max="7674" width="28.85546875" style="37" customWidth="1"/>
    <col min="7675" max="7675" width="13.140625" style="37" customWidth="1"/>
    <col min="7676" max="7676" width="10.28515625" style="37" customWidth="1"/>
    <col min="7677" max="7677" width="20.140625" style="37" customWidth="1"/>
    <col min="7678" max="7678" width="15" style="37" customWidth="1"/>
    <col min="7679" max="7679" width="11.7109375" style="37" customWidth="1"/>
    <col min="7680" max="7680" width="21" style="37" customWidth="1"/>
    <col min="7681" max="7681" width="21.5703125" style="37" customWidth="1"/>
    <col min="7682" max="7682" width="23.140625" style="37" customWidth="1"/>
    <col min="7683" max="7683" width="9" style="37" customWidth="1"/>
    <col min="7684" max="7684" width="20.5703125" style="37" customWidth="1"/>
    <col min="7685" max="7685" width="20.85546875" style="37" customWidth="1"/>
    <col min="7686" max="7686" width="26.140625" style="37" customWidth="1"/>
    <col min="7687" max="7687" width="13.7109375" style="37" customWidth="1"/>
    <col min="7688" max="7911" width="9.140625" style="37"/>
    <col min="7912" max="7912" width="18.85546875" style="37" customWidth="1"/>
    <col min="7913" max="7913" width="14.7109375" style="37" customWidth="1"/>
    <col min="7914" max="7914" width="46.42578125" style="37" customWidth="1"/>
    <col min="7915" max="7915" width="19.7109375" style="37" customWidth="1"/>
    <col min="7916" max="7916" width="15.85546875" style="37" customWidth="1"/>
    <col min="7917" max="7917" width="19.42578125" style="37" customWidth="1"/>
    <col min="7918" max="7918" width="7.85546875" style="37" customWidth="1"/>
    <col min="7919" max="7919" width="14.5703125" style="37" customWidth="1"/>
    <col min="7920" max="7920" width="20.140625" style="37" customWidth="1"/>
    <col min="7921" max="7921" width="24.85546875" style="37" customWidth="1"/>
    <col min="7922" max="7922" width="24.5703125" style="37" customWidth="1"/>
    <col min="7923" max="7923" width="20.5703125" style="37" customWidth="1"/>
    <col min="7924" max="7924" width="14.140625" style="37" customWidth="1"/>
    <col min="7925" max="7925" width="24.5703125" style="37" customWidth="1"/>
    <col min="7926" max="7926" width="15.85546875" style="37" customWidth="1"/>
    <col min="7927" max="7927" width="20.5703125" style="37" customWidth="1"/>
    <col min="7928" max="7928" width="23" style="37" customWidth="1"/>
    <col min="7929" max="7929" width="14.140625" style="37" customWidth="1"/>
    <col min="7930" max="7930" width="28.85546875" style="37" customWidth="1"/>
    <col min="7931" max="7931" width="13.140625" style="37" customWidth="1"/>
    <col min="7932" max="7932" width="10.28515625" style="37" customWidth="1"/>
    <col min="7933" max="7933" width="20.140625" style="37" customWidth="1"/>
    <col min="7934" max="7934" width="15" style="37" customWidth="1"/>
    <col min="7935" max="7935" width="11.7109375" style="37" customWidth="1"/>
    <col min="7936" max="7936" width="21" style="37" customWidth="1"/>
    <col min="7937" max="7937" width="21.5703125" style="37" customWidth="1"/>
    <col min="7938" max="7938" width="23.140625" style="37" customWidth="1"/>
    <col min="7939" max="7939" width="9" style="37" customWidth="1"/>
    <col min="7940" max="7940" width="20.5703125" style="37" customWidth="1"/>
    <col min="7941" max="7941" width="20.85546875" style="37" customWidth="1"/>
    <col min="7942" max="7942" width="26.140625" style="37" customWidth="1"/>
    <col min="7943" max="7943" width="13.7109375" style="37" customWidth="1"/>
    <col min="7944" max="8167" width="9.140625" style="37"/>
    <col min="8168" max="8168" width="18.85546875" style="37" customWidth="1"/>
    <col min="8169" max="8169" width="14.7109375" style="37" customWidth="1"/>
    <col min="8170" max="8170" width="46.42578125" style="37" customWidth="1"/>
    <col min="8171" max="8171" width="19.7109375" style="37" customWidth="1"/>
    <col min="8172" max="8172" width="15.85546875" style="37" customWidth="1"/>
    <col min="8173" max="8173" width="19.42578125" style="37" customWidth="1"/>
    <col min="8174" max="8174" width="7.85546875" style="37" customWidth="1"/>
    <col min="8175" max="8175" width="14.5703125" style="37" customWidth="1"/>
    <col min="8176" max="8176" width="20.140625" style="37" customWidth="1"/>
    <col min="8177" max="8177" width="24.85546875" style="37" customWidth="1"/>
    <col min="8178" max="8178" width="24.5703125" style="37" customWidth="1"/>
    <col min="8179" max="8179" width="20.5703125" style="37" customWidth="1"/>
    <col min="8180" max="8180" width="14.140625" style="37" customWidth="1"/>
    <col min="8181" max="8181" width="24.5703125" style="37" customWidth="1"/>
    <col min="8182" max="8182" width="15.85546875" style="37" customWidth="1"/>
    <col min="8183" max="8183" width="20.5703125" style="37" customWidth="1"/>
    <col min="8184" max="8184" width="23" style="37" customWidth="1"/>
    <col min="8185" max="8185" width="14.140625" style="37" customWidth="1"/>
    <col min="8186" max="8186" width="28.85546875" style="37" customWidth="1"/>
    <col min="8187" max="8187" width="13.140625" style="37" customWidth="1"/>
    <col min="8188" max="8188" width="10.28515625" style="37" customWidth="1"/>
    <col min="8189" max="8189" width="20.140625" style="37" customWidth="1"/>
    <col min="8190" max="8190" width="15" style="37" customWidth="1"/>
    <col min="8191" max="8191" width="11.7109375" style="37" customWidth="1"/>
    <col min="8192" max="8192" width="21" style="37" customWidth="1"/>
    <col min="8193" max="8193" width="21.5703125" style="37" customWidth="1"/>
    <col min="8194" max="8194" width="23.140625" style="37" customWidth="1"/>
    <col min="8195" max="8195" width="9" style="37" customWidth="1"/>
    <col min="8196" max="8196" width="20.5703125" style="37" customWidth="1"/>
    <col min="8197" max="8197" width="20.85546875" style="37" customWidth="1"/>
    <col min="8198" max="8198" width="26.140625" style="37" customWidth="1"/>
    <col min="8199" max="8199" width="13.7109375" style="37" customWidth="1"/>
    <col min="8200" max="8423" width="9.140625" style="37"/>
    <col min="8424" max="8424" width="18.85546875" style="37" customWidth="1"/>
    <col min="8425" max="8425" width="14.7109375" style="37" customWidth="1"/>
    <col min="8426" max="8426" width="46.42578125" style="37" customWidth="1"/>
    <col min="8427" max="8427" width="19.7109375" style="37" customWidth="1"/>
    <col min="8428" max="8428" width="15.85546875" style="37" customWidth="1"/>
    <col min="8429" max="8429" width="19.42578125" style="37" customWidth="1"/>
    <col min="8430" max="8430" width="7.85546875" style="37" customWidth="1"/>
    <col min="8431" max="8431" width="14.5703125" style="37" customWidth="1"/>
    <col min="8432" max="8432" width="20.140625" style="37" customWidth="1"/>
    <col min="8433" max="8433" width="24.85546875" style="37" customWidth="1"/>
    <col min="8434" max="8434" width="24.5703125" style="37" customWidth="1"/>
    <col min="8435" max="8435" width="20.5703125" style="37" customWidth="1"/>
    <col min="8436" max="8436" width="14.140625" style="37" customWidth="1"/>
    <col min="8437" max="8437" width="24.5703125" style="37" customWidth="1"/>
    <col min="8438" max="8438" width="15.85546875" style="37" customWidth="1"/>
    <col min="8439" max="8439" width="20.5703125" style="37" customWidth="1"/>
    <col min="8440" max="8440" width="23" style="37" customWidth="1"/>
    <col min="8441" max="8441" width="14.140625" style="37" customWidth="1"/>
    <col min="8442" max="8442" width="28.85546875" style="37" customWidth="1"/>
    <col min="8443" max="8443" width="13.140625" style="37" customWidth="1"/>
    <col min="8444" max="8444" width="10.28515625" style="37" customWidth="1"/>
    <col min="8445" max="8445" width="20.140625" style="37" customWidth="1"/>
    <col min="8446" max="8446" width="15" style="37" customWidth="1"/>
    <col min="8447" max="8447" width="11.7109375" style="37" customWidth="1"/>
    <col min="8448" max="8448" width="21" style="37" customWidth="1"/>
    <col min="8449" max="8449" width="21.5703125" style="37" customWidth="1"/>
    <col min="8450" max="8450" width="23.140625" style="37" customWidth="1"/>
    <col min="8451" max="8451" width="9" style="37" customWidth="1"/>
    <col min="8452" max="8452" width="20.5703125" style="37" customWidth="1"/>
    <col min="8453" max="8453" width="20.85546875" style="37" customWidth="1"/>
    <col min="8454" max="8454" width="26.140625" style="37" customWidth="1"/>
    <col min="8455" max="8455" width="13.7109375" style="37" customWidth="1"/>
    <col min="8456" max="8679" width="9.140625" style="37"/>
    <col min="8680" max="8680" width="18.85546875" style="37" customWidth="1"/>
    <col min="8681" max="8681" width="14.7109375" style="37" customWidth="1"/>
    <col min="8682" max="8682" width="46.42578125" style="37" customWidth="1"/>
    <col min="8683" max="8683" width="19.7109375" style="37" customWidth="1"/>
    <col min="8684" max="8684" width="15.85546875" style="37" customWidth="1"/>
    <col min="8685" max="8685" width="19.42578125" style="37" customWidth="1"/>
    <col min="8686" max="8686" width="7.85546875" style="37" customWidth="1"/>
    <col min="8687" max="8687" width="14.5703125" style="37" customWidth="1"/>
    <col min="8688" max="8688" width="20.140625" style="37" customWidth="1"/>
    <col min="8689" max="8689" width="24.85546875" style="37" customWidth="1"/>
    <col min="8690" max="8690" width="24.5703125" style="37" customWidth="1"/>
    <col min="8691" max="8691" width="20.5703125" style="37" customWidth="1"/>
    <col min="8692" max="8692" width="14.140625" style="37" customWidth="1"/>
    <col min="8693" max="8693" width="24.5703125" style="37" customWidth="1"/>
    <col min="8694" max="8694" width="15.85546875" style="37" customWidth="1"/>
    <col min="8695" max="8695" width="20.5703125" style="37" customWidth="1"/>
    <col min="8696" max="8696" width="23" style="37" customWidth="1"/>
    <col min="8697" max="8697" width="14.140625" style="37" customWidth="1"/>
    <col min="8698" max="8698" width="28.85546875" style="37" customWidth="1"/>
    <col min="8699" max="8699" width="13.140625" style="37" customWidth="1"/>
    <col min="8700" max="8700" width="10.28515625" style="37" customWidth="1"/>
    <col min="8701" max="8701" width="20.140625" style="37" customWidth="1"/>
    <col min="8702" max="8702" width="15" style="37" customWidth="1"/>
    <col min="8703" max="8703" width="11.7109375" style="37" customWidth="1"/>
    <col min="8704" max="8704" width="21" style="37" customWidth="1"/>
    <col min="8705" max="8705" width="21.5703125" style="37" customWidth="1"/>
    <col min="8706" max="8706" width="23.140625" style="37" customWidth="1"/>
    <col min="8707" max="8707" width="9" style="37" customWidth="1"/>
    <col min="8708" max="8708" width="20.5703125" style="37" customWidth="1"/>
    <col min="8709" max="8709" width="20.85546875" style="37" customWidth="1"/>
    <col min="8710" max="8710" width="26.140625" style="37" customWidth="1"/>
    <col min="8711" max="8711" width="13.7109375" style="37" customWidth="1"/>
    <col min="8712" max="8935" width="9.140625" style="37"/>
    <col min="8936" max="8936" width="18.85546875" style="37" customWidth="1"/>
    <col min="8937" max="8937" width="14.7109375" style="37" customWidth="1"/>
    <col min="8938" max="8938" width="46.42578125" style="37" customWidth="1"/>
    <col min="8939" max="8939" width="19.7109375" style="37" customWidth="1"/>
    <col min="8940" max="8940" width="15.85546875" style="37" customWidth="1"/>
    <col min="8941" max="8941" width="19.42578125" style="37" customWidth="1"/>
    <col min="8942" max="8942" width="7.85546875" style="37" customWidth="1"/>
    <col min="8943" max="8943" width="14.5703125" style="37" customWidth="1"/>
    <col min="8944" max="8944" width="20.140625" style="37" customWidth="1"/>
    <col min="8945" max="8945" width="24.85546875" style="37" customWidth="1"/>
    <col min="8946" max="8946" width="24.5703125" style="37" customWidth="1"/>
    <col min="8947" max="8947" width="20.5703125" style="37" customWidth="1"/>
    <col min="8948" max="8948" width="14.140625" style="37" customWidth="1"/>
    <col min="8949" max="8949" width="24.5703125" style="37" customWidth="1"/>
    <col min="8950" max="8950" width="15.85546875" style="37" customWidth="1"/>
    <col min="8951" max="8951" width="20.5703125" style="37" customWidth="1"/>
    <col min="8952" max="8952" width="23" style="37" customWidth="1"/>
    <col min="8953" max="8953" width="14.140625" style="37" customWidth="1"/>
    <col min="8954" max="8954" width="28.85546875" style="37" customWidth="1"/>
    <col min="8955" max="8955" width="13.140625" style="37" customWidth="1"/>
    <col min="8956" max="8956" width="10.28515625" style="37" customWidth="1"/>
    <col min="8957" max="8957" width="20.140625" style="37" customWidth="1"/>
    <col min="8958" max="8958" width="15" style="37" customWidth="1"/>
    <col min="8959" max="8959" width="11.7109375" style="37" customWidth="1"/>
    <col min="8960" max="8960" width="21" style="37" customWidth="1"/>
    <col min="8961" max="8961" width="21.5703125" style="37" customWidth="1"/>
    <col min="8962" max="8962" width="23.140625" style="37" customWidth="1"/>
    <col min="8963" max="8963" width="9" style="37" customWidth="1"/>
    <col min="8964" max="8964" width="20.5703125" style="37" customWidth="1"/>
    <col min="8965" max="8965" width="20.85546875" style="37" customWidth="1"/>
    <col min="8966" max="8966" width="26.140625" style="37" customWidth="1"/>
    <col min="8967" max="8967" width="13.7109375" style="37" customWidth="1"/>
    <col min="8968" max="9191" width="9.140625" style="37"/>
    <col min="9192" max="9192" width="18.85546875" style="37" customWidth="1"/>
    <col min="9193" max="9193" width="14.7109375" style="37" customWidth="1"/>
    <col min="9194" max="9194" width="46.42578125" style="37" customWidth="1"/>
    <col min="9195" max="9195" width="19.7109375" style="37" customWidth="1"/>
    <col min="9196" max="9196" width="15.85546875" style="37" customWidth="1"/>
    <col min="9197" max="9197" width="19.42578125" style="37" customWidth="1"/>
    <col min="9198" max="9198" width="7.85546875" style="37" customWidth="1"/>
    <col min="9199" max="9199" width="14.5703125" style="37" customWidth="1"/>
    <col min="9200" max="9200" width="20.140625" style="37" customWidth="1"/>
    <col min="9201" max="9201" width="24.85546875" style="37" customWidth="1"/>
    <col min="9202" max="9202" width="24.5703125" style="37" customWidth="1"/>
    <col min="9203" max="9203" width="20.5703125" style="37" customWidth="1"/>
    <col min="9204" max="9204" width="14.140625" style="37" customWidth="1"/>
    <col min="9205" max="9205" width="24.5703125" style="37" customWidth="1"/>
    <col min="9206" max="9206" width="15.85546875" style="37" customWidth="1"/>
    <col min="9207" max="9207" width="20.5703125" style="37" customWidth="1"/>
    <col min="9208" max="9208" width="23" style="37" customWidth="1"/>
    <col min="9209" max="9209" width="14.140625" style="37" customWidth="1"/>
    <col min="9210" max="9210" width="28.85546875" style="37" customWidth="1"/>
    <col min="9211" max="9211" width="13.140625" style="37" customWidth="1"/>
    <col min="9212" max="9212" width="10.28515625" style="37" customWidth="1"/>
    <col min="9213" max="9213" width="20.140625" style="37" customWidth="1"/>
    <col min="9214" max="9214" width="15" style="37" customWidth="1"/>
    <col min="9215" max="9215" width="11.7109375" style="37" customWidth="1"/>
    <col min="9216" max="9216" width="21" style="37" customWidth="1"/>
    <col min="9217" max="9217" width="21.5703125" style="37" customWidth="1"/>
    <col min="9218" max="9218" width="23.140625" style="37" customWidth="1"/>
    <col min="9219" max="9219" width="9" style="37" customWidth="1"/>
    <col min="9220" max="9220" width="20.5703125" style="37" customWidth="1"/>
    <col min="9221" max="9221" width="20.85546875" style="37" customWidth="1"/>
    <col min="9222" max="9222" width="26.140625" style="37" customWidth="1"/>
    <col min="9223" max="9223" width="13.7109375" style="37" customWidth="1"/>
    <col min="9224" max="9447" width="9.140625" style="37"/>
    <col min="9448" max="9448" width="18.85546875" style="37" customWidth="1"/>
    <col min="9449" max="9449" width="14.7109375" style="37" customWidth="1"/>
    <col min="9450" max="9450" width="46.42578125" style="37" customWidth="1"/>
    <col min="9451" max="9451" width="19.7109375" style="37" customWidth="1"/>
    <col min="9452" max="9452" width="15.85546875" style="37" customWidth="1"/>
    <col min="9453" max="9453" width="19.42578125" style="37" customWidth="1"/>
    <col min="9454" max="9454" width="7.85546875" style="37" customWidth="1"/>
    <col min="9455" max="9455" width="14.5703125" style="37" customWidth="1"/>
    <col min="9456" max="9456" width="20.140625" style="37" customWidth="1"/>
    <col min="9457" max="9457" width="24.85546875" style="37" customWidth="1"/>
    <col min="9458" max="9458" width="24.5703125" style="37" customWidth="1"/>
    <col min="9459" max="9459" width="20.5703125" style="37" customWidth="1"/>
    <col min="9460" max="9460" width="14.140625" style="37" customWidth="1"/>
    <col min="9461" max="9461" width="24.5703125" style="37" customWidth="1"/>
    <col min="9462" max="9462" width="15.85546875" style="37" customWidth="1"/>
    <col min="9463" max="9463" width="20.5703125" style="37" customWidth="1"/>
    <col min="9464" max="9464" width="23" style="37" customWidth="1"/>
    <col min="9465" max="9465" width="14.140625" style="37" customWidth="1"/>
    <col min="9466" max="9466" width="28.85546875" style="37" customWidth="1"/>
    <col min="9467" max="9467" width="13.140625" style="37" customWidth="1"/>
    <col min="9468" max="9468" width="10.28515625" style="37" customWidth="1"/>
    <col min="9469" max="9469" width="20.140625" style="37" customWidth="1"/>
    <col min="9470" max="9470" width="15" style="37" customWidth="1"/>
    <col min="9471" max="9471" width="11.7109375" style="37" customWidth="1"/>
    <col min="9472" max="9472" width="21" style="37" customWidth="1"/>
    <col min="9473" max="9473" width="21.5703125" style="37" customWidth="1"/>
    <col min="9474" max="9474" width="23.140625" style="37" customWidth="1"/>
    <col min="9475" max="9475" width="9" style="37" customWidth="1"/>
    <col min="9476" max="9476" width="20.5703125" style="37" customWidth="1"/>
    <col min="9477" max="9477" width="20.85546875" style="37" customWidth="1"/>
    <col min="9478" max="9478" width="26.140625" style="37" customWidth="1"/>
    <col min="9479" max="9479" width="13.7109375" style="37" customWidth="1"/>
    <col min="9480" max="9703" width="9.140625" style="37"/>
    <col min="9704" max="9704" width="18.85546875" style="37" customWidth="1"/>
    <col min="9705" max="9705" width="14.7109375" style="37" customWidth="1"/>
    <col min="9706" max="9706" width="46.42578125" style="37" customWidth="1"/>
    <col min="9707" max="9707" width="19.7109375" style="37" customWidth="1"/>
    <col min="9708" max="9708" width="15.85546875" style="37" customWidth="1"/>
    <col min="9709" max="9709" width="19.42578125" style="37" customWidth="1"/>
    <col min="9710" max="9710" width="7.85546875" style="37" customWidth="1"/>
    <col min="9711" max="9711" width="14.5703125" style="37" customWidth="1"/>
    <col min="9712" max="9712" width="20.140625" style="37" customWidth="1"/>
    <col min="9713" max="9713" width="24.85546875" style="37" customWidth="1"/>
    <col min="9714" max="9714" width="24.5703125" style="37" customWidth="1"/>
    <col min="9715" max="9715" width="20.5703125" style="37" customWidth="1"/>
    <col min="9716" max="9716" width="14.140625" style="37" customWidth="1"/>
    <col min="9717" max="9717" width="24.5703125" style="37" customWidth="1"/>
    <col min="9718" max="9718" width="15.85546875" style="37" customWidth="1"/>
    <col min="9719" max="9719" width="20.5703125" style="37" customWidth="1"/>
    <col min="9720" max="9720" width="23" style="37" customWidth="1"/>
    <col min="9721" max="9721" width="14.140625" style="37" customWidth="1"/>
    <col min="9722" max="9722" width="28.85546875" style="37" customWidth="1"/>
    <col min="9723" max="9723" width="13.140625" style="37" customWidth="1"/>
    <col min="9724" max="9724" width="10.28515625" style="37" customWidth="1"/>
    <col min="9725" max="9725" width="20.140625" style="37" customWidth="1"/>
    <col min="9726" max="9726" width="15" style="37" customWidth="1"/>
    <col min="9727" max="9727" width="11.7109375" style="37" customWidth="1"/>
    <col min="9728" max="9728" width="21" style="37" customWidth="1"/>
    <col min="9729" max="9729" width="21.5703125" style="37" customWidth="1"/>
    <col min="9730" max="9730" width="23.140625" style="37" customWidth="1"/>
    <col min="9731" max="9731" width="9" style="37" customWidth="1"/>
    <col min="9732" max="9732" width="20.5703125" style="37" customWidth="1"/>
    <col min="9733" max="9733" width="20.85546875" style="37" customWidth="1"/>
    <col min="9734" max="9734" width="26.140625" style="37" customWidth="1"/>
    <col min="9735" max="9735" width="13.7109375" style="37" customWidth="1"/>
    <col min="9736" max="9959" width="9.140625" style="37"/>
    <col min="9960" max="9960" width="18.85546875" style="37" customWidth="1"/>
    <col min="9961" max="9961" width="14.7109375" style="37" customWidth="1"/>
    <col min="9962" max="9962" width="46.42578125" style="37" customWidth="1"/>
    <col min="9963" max="9963" width="19.7109375" style="37" customWidth="1"/>
    <col min="9964" max="9964" width="15.85546875" style="37" customWidth="1"/>
    <col min="9965" max="9965" width="19.42578125" style="37" customWidth="1"/>
    <col min="9966" max="9966" width="7.85546875" style="37" customWidth="1"/>
    <col min="9967" max="9967" width="14.5703125" style="37" customWidth="1"/>
    <col min="9968" max="9968" width="20.140625" style="37" customWidth="1"/>
    <col min="9969" max="9969" width="24.85546875" style="37" customWidth="1"/>
    <col min="9970" max="9970" width="24.5703125" style="37" customWidth="1"/>
    <col min="9971" max="9971" width="20.5703125" style="37" customWidth="1"/>
    <col min="9972" max="9972" width="14.140625" style="37" customWidth="1"/>
    <col min="9973" max="9973" width="24.5703125" style="37" customWidth="1"/>
    <col min="9974" max="9974" width="15.85546875" style="37" customWidth="1"/>
    <col min="9975" max="9975" width="20.5703125" style="37" customWidth="1"/>
    <col min="9976" max="9976" width="23" style="37" customWidth="1"/>
    <col min="9977" max="9977" width="14.140625" style="37" customWidth="1"/>
    <col min="9978" max="9978" width="28.85546875" style="37" customWidth="1"/>
    <col min="9979" max="9979" width="13.140625" style="37" customWidth="1"/>
    <col min="9980" max="9980" width="10.28515625" style="37" customWidth="1"/>
    <col min="9981" max="9981" width="20.140625" style="37" customWidth="1"/>
    <col min="9982" max="9982" width="15" style="37" customWidth="1"/>
    <col min="9983" max="9983" width="11.7109375" style="37" customWidth="1"/>
    <col min="9984" max="9984" width="21" style="37" customWidth="1"/>
    <col min="9985" max="9985" width="21.5703125" style="37" customWidth="1"/>
    <col min="9986" max="9986" width="23.140625" style="37" customWidth="1"/>
    <col min="9987" max="9987" width="9" style="37" customWidth="1"/>
    <col min="9988" max="9988" width="20.5703125" style="37" customWidth="1"/>
    <col min="9989" max="9989" width="20.85546875" style="37" customWidth="1"/>
    <col min="9990" max="9990" width="26.140625" style="37" customWidth="1"/>
    <col min="9991" max="9991" width="13.7109375" style="37" customWidth="1"/>
    <col min="9992" max="10215" width="9.140625" style="37"/>
    <col min="10216" max="10216" width="18.85546875" style="37" customWidth="1"/>
    <col min="10217" max="10217" width="14.7109375" style="37" customWidth="1"/>
    <col min="10218" max="10218" width="46.42578125" style="37" customWidth="1"/>
    <col min="10219" max="10219" width="19.7109375" style="37" customWidth="1"/>
    <col min="10220" max="10220" width="15.85546875" style="37" customWidth="1"/>
    <col min="10221" max="10221" width="19.42578125" style="37" customWidth="1"/>
    <col min="10222" max="10222" width="7.85546875" style="37" customWidth="1"/>
    <col min="10223" max="10223" width="14.5703125" style="37" customWidth="1"/>
    <col min="10224" max="10224" width="20.140625" style="37" customWidth="1"/>
    <col min="10225" max="10225" width="24.85546875" style="37" customWidth="1"/>
    <col min="10226" max="10226" width="24.5703125" style="37" customWidth="1"/>
    <col min="10227" max="10227" width="20.5703125" style="37" customWidth="1"/>
    <col min="10228" max="10228" width="14.140625" style="37" customWidth="1"/>
    <col min="10229" max="10229" width="24.5703125" style="37" customWidth="1"/>
    <col min="10230" max="10230" width="15.85546875" style="37" customWidth="1"/>
    <col min="10231" max="10231" width="20.5703125" style="37" customWidth="1"/>
    <col min="10232" max="10232" width="23" style="37" customWidth="1"/>
    <col min="10233" max="10233" width="14.140625" style="37" customWidth="1"/>
    <col min="10234" max="10234" width="28.85546875" style="37" customWidth="1"/>
    <col min="10235" max="10235" width="13.140625" style="37" customWidth="1"/>
    <col min="10236" max="10236" width="10.28515625" style="37" customWidth="1"/>
    <col min="10237" max="10237" width="20.140625" style="37" customWidth="1"/>
    <col min="10238" max="10238" width="15" style="37" customWidth="1"/>
    <col min="10239" max="10239" width="11.7109375" style="37" customWidth="1"/>
    <col min="10240" max="10240" width="21" style="37" customWidth="1"/>
    <col min="10241" max="10241" width="21.5703125" style="37" customWidth="1"/>
    <col min="10242" max="10242" width="23.140625" style="37" customWidth="1"/>
    <col min="10243" max="10243" width="9" style="37" customWidth="1"/>
    <col min="10244" max="10244" width="20.5703125" style="37" customWidth="1"/>
    <col min="10245" max="10245" width="20.85546875" style="37" customWidth="1"/>
    <col min="10246" max="10246" width="26.140625" style="37" customWidth="1"/>
    <col min="10247" max="10247" width="13.7109375" style="37" customWidth="1"/>
    <col min="10248" max="10471" width="9.140625" style="37"/>
    <col min="10472" max="10472" width="18.85546875" style="37" customWidth="1"/>
    <col min="10473" max="10473" width="14.7109375" style="37" customWidth="1"/>
    <col min="10474" max="10474" width="46.42578125" style="37" customWidth="1"/>
    <col min="10475" max="10475" width="19.7109375" style="37" customWidth="1"/>
    <col min="10476" max="10476" width="15.85546875" style="37" customWidth="1"/>
    <col min="10477" max="10477" width="19.42578125" style="37" customWidth="1"/>
    <col min="10478" max="10478" width="7.85546875" style="37" customWidth="1"/>
    <col min="10479" max="10479" width="14.5703125" style="37" customWidth="1"/>
    <col min="10480" max="10480" width="20.140625" style="37" customWidth="1"/>
    <col min="10481" max="10481" width="24.85546875" style="37" customWidth="1"/>
    <col min="10482" max="10482" width="24.5703125" style="37" customWidth="1"/>
    <col min="10483" max="10483" width="20.5703125" style="37" customWidth="1"/>
    <col min="10484" max="10484" width="14.140625" style="37" customWidth="1"/>
    <col min="10485" max="10485" width="24.5703125" style="37" customWidth="1"/>
    <col min="10486" max="10486" width="15.85546875" style="37" customWidth="1"/>
    <col min="10487" max="10487" width="20.5703125" style="37" customWidth="1"/>
    <col min="10488" max="10488" width="23" style="37" customWidth="1"/>
    <col min="10489" max="10489" width="14.140625" style="37" customWidth="1"/>
    <col min="10490" max="10490" width="28.85546875" style="37" customWidth="1"/>
    <col min="10491" max="10491" width="13.140625" style="37" customWidth="1"/>
    <col min="10492" max="10492" width="10.28515625" style="37" customWidth="1"/>
    <col min="10493" max="10493" width="20.140625" style="37" customWidth="1"/>
    <col min="10494" max="10494" width="15" style="37" customWidth="1"/>
    <col min="10495" max="10495" width="11.7109375" style="37" customWidth="1"/>
    <col min="10496" max="10496" width="21" style="37" customWidth="1"/>
    <col min="10497" max="10497" width="21.5703125" style="37" customWidth="1"/>
    <col min="10498" max="10498" width="23.140625" style="37" customWidth="1"/>
    <col min="10499" max="10499" width="9" style="37" customWidth="1"/>
    <col min="10500" max="10500" width="20.5703125" style="37" customWidth="1"/>
    <col min="10501" max="10501" width="20.85546875" style="37" customWidth="1"/>
    <col min="10502" max="10502" width="26.140625" style="37" customWidth="1"/>
    <col min="10503" max="10503" width="13.7109375" style="37" customWidth="1"/>
    <col min="10504" max="10727" width="9.140625" style="37"/>
    <col min="10728" max="10728" width="18.85546875" style="37" customWidth="1"/>
    <col min="10729" max="10729" width="14.7109375" style="37" customWidth="1"/>
    <col min="10730" max="10730" width="46.42578125" style="37" customWidth="1"/>
    <col min="10731" max="10731" width="19.7109375" style="37" customWidth="1"/>
    <col min="10732" max="10732" width="15.85546875" style="37" customWidth="1"/>
    <col min="10733" max="10733" width="19.42578125" style="37" customWidth="1"/>
    <col min="10734" max="10734" width="7.85546875" style="37" customWidth="1"/>
    <col min="10735" max="10735" width="14.5703125" style="37" customWidth="1"/>
    <col min="10736" max="10736" width="20.140625" style="37" customWidth="1"/>
    <col min="10737" max="10737" width="24.85546875" style="37" customWidth="1"/>
    <col min="10738" max="10738" width="24.5703125" style="37" customWidth="1"/>
    <col min="10739" max="10739" width="20.5703125" style="37" customWidth="1"/>
    <col min="10740" max="10740" width="14.140625" style="37" customWidth="1"/>
    <col min="10741" max="10741" width="24.5703125" style="37" customWidth="1"/>
    <col min="10742" max="10742" width="15.85546875" style="37" customWidth="1"/>
    <col min="10743" max="10743" width="20.5703125" style="37" customWidth="1"/>
    <col min="10744" max="10744" width="23" style="37" customWidth="1"/>
    <col min="10745" max="10745" width="14.140625" style="37" customWidth="1"/>
    <col min="10746" max="10746" width="28.85546875" style="37" customWidth="1"/>
    <col min="10747" max="10747" width="13.140625" style="37" customWidth="1"/>
    <col min="10748" max="10748" width="10.28515625" style="37" customWidth="1"/>
    <col min="10749" max="10749" width="20.140625" style="37" customWidth="1"/>
    <col min="10750" max="10750" width="15" style="37" customWidth="1"/>
    <col min="10751" max="10751" width="11.7109375" style="37" customWidth="1"/>
    <col min="10752" max="10752" width="21" style="37" customWidth="1"/>
    <col min="10753" max="10753" width="21.5703125" style="37" customWidth="1"/>
    <col min="10754" max="10754" width="23.140625" style="37" customWidth="1"/>
    <col min="10755" max="10755" width="9" style="37" customWidth="1"/>
    <col min="10756" max="10756" width="20.5703125" style="37" customWidth="1"/>
    <col min="10757" max="10757" width="20.85546875" style="37" customWidth="1"/>
    <col min="10758" max="10758" width="26.140625" style="37" customWidth="1"/>
    <col min="10759" max="10759" width="13.7109375" style="37" customWidth="1"/>
    <col min="10760" max="10983" width="9.140625" style="37"/>
    <col min="10984" max="10984" width="18.85546875" style="37" customWidth="1"/>
    <col min="10985" max="10985" width="14.7109375" style="37" customWidth="1"/>
    <col min="10986" max="10986" width="46.42578125" style="37" customWidth="1"/>
    <col min="10987" max="10987" width="19.7109375" style="37" customWidth="1"/>
    <col min="10988" max="10988" width="15.85546875" style="37" customWidth="1"/>
    <col min="10989" max="10989" width="19.42578125" style="37" customWidth="1"/>
    <col min="10990" max="10990" width="7.85546875" style="37" customWidth="1"/>
    <col min="10991" max="10991" width="14.5703125" style="37" customWidth="1"/>
    <col min="10992" max="10992" width="20.140625" style="37" customWidth="1"/>
    <col min="10993" max="10993" width="24.85546875" style="37" customWidth="1"/>
    <col min="10994" max="10994" width="24.5703125" style="37" customWidth="1"/>
    <col min="10995" max="10995" width="20.5703125" style="37" customWidth="1"/>
    <col min="10996" max="10996" width="14.140625" style="37" customWidth="1"/>
    <col min="10997" max="10997" width="24.5703125" style="37" customWidth="1"/>
    <col min="10998" max="10998" width="15.85546875" style="37" customWidth="1"/>
    <col min="10999" max="10999" width="20.5703125" style="37" customWidth="1"/>
    <col min="11000" max="11000" width="23" style="37" customWidth="1"/>
    <col min="11001" max="11001" width="14.140625" style="37" customWidth="1"/>
    <col min="11002" max="11002" width="28.85546875" style="37" customWidth="1"/>
    <col min="11003" max="11003" width="13.140625" style="37" customWidth="1"/>
    <col min="11004" max="11004" width="10.28515625" style="37" customWidth="1"/>
    <col min="11005" max="11005" width="20.140625" style="37" customWidth="1"/>
    <col min="11006" max="11006" width="15" style="37" customWidth="1"/>
    <col min="11007" max="11007" width="11.7109375" style="37" customWidth="1"/>
    <col min="11008" max="11008" width="21" style="37" customWidth="1"/>
    <col min="11009" max="11009" width="21.5703125" style="37" customWidth="1"/>
    <col min="11010" max="11010" width="23.140625" style="37" customWidth="1"/>
    <col min="11011" max="11011" width="9" style="37" customWidth="1"/>
    <col min="11012" max="11012" width="20.5703125" style="37" customWidth="1"/>
    <col min="11013" max="11013" width="20.85546875" style="37" customWidth="1"/>
    <col min="11014" max="11014" width="26.140625" style="37" customWidth="1"/>
    <col min="11015" max="11015" width="13.7109375" style="37" customWidth="1"/>
    <col min="11016" max="11239" width="9.140625" style="37"/>
    <col min="11240" max="11240" width="18.85546875" style="37" customWidth="1"/>
    <col min="11241" max="11241" width="14.7109375" style="37" customWidth="1"/>
    <col min="11242" max="11242" width="46.42578125" style="37" customWidth="1"/>
    <col min="11243" max="11243" width="19.7109375" style="37" customWidth="1"/>
    <col min="11244" max="11244" width="15.85546875" style="37" customWidth="1"/>
    <col min="11245" max="11245" width="19.42578125" style="37" customWidth="1"/>
    <col min="11246" max="11246" width="7.85546875" style="37" customWidth="1"/>
    <col min="11247" max="11247" width="14.5703125" style="37" customWidth="1"/>
    <col min="11248" max="11248" width="20.140625" style="37" customWidth="1"/>
    <col min="11249" max="11249" width="24.85546875" style="37" customWidth="1"/>
    <col min="11250" max="11250" width="24.5703125" style="37" customWidth="1"/>
    <col min="11251" max="11251" width="20.5703125" style="37" customWidth="1"/>
    <col min="11252" max="11252" width="14.140625" style="37" customWidth="1"/>
    <col min="11253" max="11253" width="24.5703125" style="37" customWidth="1"/>
    <col min="11254" max="11254" width="15.85546875" style="37" customWidth="1"/>
    <col min="11255" max="11255" width="20.5703125" style="37" customWidth="1"/>
    <col min="11256" max="11256" width="23" style="37" customWidth="1"/>
    <col min="11257" max="11257" width="14.140625" style="37" customWidth="1"/>
    <col min="11258" max="11258" width="28.85546875" style="37" customWidth="1"/>
    <col min="11259" max="11259" width="13.140625" style="37" customWidth="1"/>
    <col min="11260" max="11260" width="10.28515625" style="37" customWidth="1"/>
    <col min="11261" max="11261" width="20.140625" style="37" customWidth="1"/>
    <col min="11262" max="11262" width="15" style="37" customWidth="1"/>
    <col min="11263" max="11263" width="11.7109375" style="37" customWidth="1"/>
    <col min="11264" max="11264" width="21" style="37" customWidth="1"/>
    <col min="11265" max="11265" width="21.5703125" style="37" customWidth="1"/>
    <col min="11266" max="11266" width="23.140625" style="37" customWidth="1"/>
    <col min="11267" max="11267" width="9" style="37" customWidth="1"/>
    <col min="11268" max="11268" width="20.5703125" style="37" customWidth="1"/>
    <col min="11269" max="11269" width="20.85546875" style="37" customWidth="1"/>
    <col min="11270" max="11270" width="26.140625" style="37" customWidth="1"/>
    <col min="11271" max="11271" width="13.7109375" style="37" customWidth="1"/>
    <col min="11272" max="11495" width="9.140625" style="37"/>
    <col min="11496" max="11496" width="18.85546875" style="37" customWidth="1"/>
    <col min="11497" max="11497" width="14.7109375" style="37" customWidth="1"/>
    <col min="11498" max="11498" width="46.42578125" style="37" customWidth="1"/>
    <col min="11499" max="11499" width="19.7109375" style="37" customWidth="1"/>
    <col min="11500" max="11500" width="15.85546875" style="37" customWidth="1"/>
    <col min="11501" max="11501" width="19.42578125" style="37" customWidth="1"/>
    <col min="11502" max="11502" width="7.85546875" style="37" customWidth="1"/>
    <col min="11503" max="11503" width="14.5703125" style="37" customWidth="1"/>
    <col min="11504" max="11504" width="20.140625" style="37" customWidth="1"/>
    <col min="11505" max="11505" width="24.85546875" style="37" customWidth="1"/>
    <col min="11506" max="11506" width="24.5703125" style="37" customWidth="1"/>
    <col min="11507" max="11507" width="20.5703125" style="37" customWidth="1"/>
    <col min="11508" max="11508" width="14.140625" style="37" customWidth="1"/>
    <col min="11509" max="11509" width="24.5703125" style="37" customWidth="1"/>
    <col min="11510" max="11510" width="15.85546875" style="37" customWidth="1"/>
    <col min="11511" max="11511" width="20.5703125" style="37" customWidth="1"/>
    <col min="11512" max="11512" width="23" style="37" customWidth="1"/>
    <col min="11513" max="11513" width="14.140625" style="37" customWidth="1"/>
    <col min="11514" max="11514" width="28.85546875" style="37" customWidth="1"/>
    <col min="11515" max="11515" width="13.140625" style="37" customWidth="1"/>
    <col min="11516" max="11516" width="10.28515625" style="37" customWidth="1"/>
    <col min="11517" max="11517" width="20.140625" style="37" customWidth="1"/>
    <col min="11518" max="11518" width="15" style="37" customWidth="1"/>
    <col min="11519" max="11519" width="11.7109375" style="37" customWidth="1"/>
    <col min="11520" max="11520" width="21" style="37" customWidth="1"/>
    <col min="11521" max="11521" width="21.5703125" style="37" customWidth="1"/>
    <col min="11522" max="11522" width="23.140625" style="37" customWidth="1"/>
    <col min="11523" max="11523" width="9" style="37" customWidth="1"/>
    <col min="11524" max="11524" width="20.5703125" style="37" customWidth="1"/>
    <col min="11525" max="11525" width="20.85546875" style="37" customWidth="1"/>
    <col min="11526" max="11526" width="26.140625" style="37" customWidth="1"/>
    <col min="11527" max="11527" width="13.7109375" style="37" customWidth="1"/>
    <col min="11528" max="11751" width="9.140625" style="37"/>
    <col min="11752" max="11752" width="18.85546875" style="37" customWidth="1"/>
    <col min="11753" max="11753" width="14.7109375" style="37" customWidth="1"/>
    <col min="11754" max="11754" width="46.42578125" style="37" customWidth="1"/>
    <col min="11755" max="11755" width="19.7109375" style="37" customWidth="1"/>
    <col min="11756" max="11756" width="15.85546875" style="37" customWidth="1"/>
    <col min="11757" max="11757" width="19.42578125" style="37" customWidth="1"/>
    <col min="11758" max="11758" width="7.85546875" style="37" customWidth="1"/>
    <col min="11759" max="11759" width="14.5703125" style="37" customWidth="1"/>
    <col min="11760" max="11760" width="20.140625" style="37" customWidth="1"/>
    <col min="11761" max="11761" width="24.85546875" style="37" customWidth="1"/>
    <col min="11762" max="11762" width="24.5703125" style="37" customWidth="1"/>
    <col min="11763" max="11763" width="20.5703125" style="37" customWidth="1"/>
    <col min="11764" max="11764" width="14.140625" style="37" customWidth="1"/>
    <col min="11765" max="11765" width="24.5703125" style="37" customWidth="1"/>
    <col min="11766" max="11766" width="15.85546875" style="37" customWidth="1"/>
    <col min="11767" max="11767" width="20.5703125" style="37" customWidth="1"/>
    <col min="11768" max="11768" width="23" style="37" customWidth="1"/>
    <col min="11769" max="11769" width="14.140625" style="37" customWidth="1"/>
    <col min="11770" max="11770" width="28.85546875" style="37" customWidth="1"/>
    <col min="11771" max="11771" width="13.140625" style="37" customWidth="1"/>
    <col min="11772" max="11772" width="10.28515625" style="37" customWidth="1"/>
    <col min="11773" max="11773" width="20.140625" style="37" customWidth="1"/>
    <col min="11774" max="11774" width="15" style="37" customWidth="1"/>
    <col min="11775" max="11775" width="11.7109375" style="37" customWidth="1"/>
    <col min="11776" max="11776" width="21" style="37" customWidth="1"/>
    <col min="11777" max="11777" width="21.5703125" style="37" customWidth="1"/>
    <col min="11778" max="11778" width="23.140625" style="37" customWidth="1"/>
    <col min="11779" max="11779" width="9" style="37" customWidth="1"/>
    <col min="11780" max="11780" width="20.5703125" style="37" customWidth="1"/>
    <col min="11781" max="11781" width="20.85546875" style="37" customWidth="1"/>
    <col min="11782" max="11782" width="26.140625" style="37" customWidth="1"/>
    <col min="11783" max="11783" width="13.7109375" style="37" customWidth="1"/>
    <col min="11784" max="12007" width="9.140625" style="37"/>
    <col min="12008" max="12008" width="18.85546875" style="37" customWidth="1"/>
    <col min="12009" max="12009" width="14.7109375" style="37" customWidth="1"/>
    <col min="12010" max="12010" width="46.42578125" style="37" customWidth="1"/>
    <col min="12011" max="12011" width="19.7109375" style="37" customWidth="1"/>
    <col min="12012" max="12012" width="15.85546875" style="37" customWidth="1"/>
    <col min="12013" max="12013" width="19.42578125" style="37" customWidth="1"/>
    <col min="12014" max="12014" width="7.85546875" style="37" customWidth="1"/>
    <col min="12015" max="12015" width="14.5703125" style="37" customWidth="1"/>
    <col min="12016" max="12016" width="20.140625" style="37" customWidth="1"/>
    <col min="12017" max="12017" width="24.85546875" style="37" customWidth="1"/>
    <col min="12018" max="12018" width="24.5703125" style="37" customWidth="1"/>
    <col min="12019" max="12019" width="20.5703125" style="37" customWidth="1"/>
    <col min="12020" max="12020" width="14.140625" style="37" customWidth="1"/>
    <col min="12021" max="12021" width="24.5703125" style="37" customWidth="1"/>
    <col min="12022" max="12022" width="15.85546875" style="37" customWidth="1"/>
    <col min="12023" max="12023" width="20.5703125" style="37" customWidth="1"/>
    <col min="12024" max="12024" width="23" style="37" customWidth="1"/>
    <col min="12025" max="12025" width="14.140625" style="37" customWidth="1"/>
    <col min="12026" max="12026" width="28.85546875" style="37" customWidth="1"/>
    <col min="12027" max="12027" width="13.140625" style="37" customWidth="1"/>
    <col min="12028" max="12028" width="10.28515625" style="37" customWidth="1"/>
    <col min="12029" max="12029" width="20.140625" style="37" customWidth="1"/>
    <col min="12030" max="12030" width="15" style="37" customWidth="1"/>
    <col min="12031" max="12031" width="11.7109375" style="37" customWidth="1"/>
    <col min="12032" max="12032" width="21" style="37" customWidth="1"/>
    <col min="12033" max="12033" width="21.5703125" style="37" customWidth="1"/>
    <col min="12034" max="12034" width="23.140625" style="37" customWidth="1"/>
    <col min="12035" max="12035" width="9" style="37" customWidth="1"/>
    <col min="12036" max="12036" width="20.5703125" style="37" customWidth="1"/>
    <col min="12037" max="12037" width="20.85546875" style="37" customWidth="1"/>
    <col min="12038" max="12038" width="26.140625" style="37" customWidth="1"/>
    <col min="12039" max="12039" width="13.7109375" style="37" customWidth="1"/>
    <col min="12040" max="12263" width="9.140625" style="37"/>
    <col min="12264" max="12264" width="18.85546875" style="37" customWidth="1"/>
    <col min="12265" max="12265" width="14.7109375" style="37" customWidth="1"/>
    <col min="12266" max="12266" width="46.42578125" style="37" customWidth="1"/>
    <col min="12267" max="12267" width="19.7109375" style="37" customWidth="1"/>
    <col min="12268" max="12268" width="15.85546875" style="37" customWidth="1"/>
    <col min="12269" max="12269" width="19.42578125" style="37" customWidth="1"/>
    <col min="12270" max="12270" width="7.85546875" style="37" customWidth="1"/>
    <col min="12271" max="12271" width="14.5703125" style="37" customWidth="1"/>
    <col min="12272" max="12272" width="20.140625" style="37" customWidth="1"/>
    <col min="12273" max="12273" width="24.85546875" style="37" customWidth="1"/>
    <col min="12274" max="12274" width="24.5703125" style="37" customWidth="1"/>
    <col min="12275" max="12275" width="20.5703125" style="37" customWidth="1"/>
    <col min="12276" max="12276" width="14.140625" style="37" customWidth="1"/>
    <col min="12277" max="12277" width="24.5703125" style="37" customWidth="1"/>
    <col min="12278" max="12278" width="15.85546875" style="37" customWidth="1"/>
    <col min="12279" max="12279" width="20.5703125" style="37" customWidth="1"/>
    <col min="12280" max="12280" width="23" style="37" customWidth="1"/>
    <col min="12281" max="12281" width="14.140625" style="37" customWidth="1"/>
    <col min="12282" max="12282" width="28.85546875" style="37" customWidth="1"/>
    <col min="12283" max="12283" width="13.140625" style="37" customWidth="1"/>
    <col min="12284" max="12284" width="10.28515625" style="37" customWidth="1"/>
    <col min="12285" max="12285" width="20.140625" style="37" customWidth="1"/>
    <col min="12286" max="12286" width="15" style="37" customWidth="1"/>
    <col min="12287" max="12287" width="11.7109375" style="37" customWidth="1"/>
    <col min="12288" max="12288" width="21" style="37" customWidth="1"/>
    <col min="12289" max="12289" width="21.5703125" style="37" customWidth="1"/>
    <col min="12290" max="12290" width="23.140625" style="37" customWidth="1"/>
    <col min="12291" max="12291" width="9" style="37" customWidth="1"/>
    <col min="12292" max="12292" width="20.5703125" style="37" customWidth="1"/>
    <col min="12293" max="12293" width="20.85546875" style="37" customWidth="1"/>
    <col min="12294" max="12294" width="26.140625" style="37" customWidth="1"/>
    <col min="12295" max="12295" width="13.7109375" style="37" customWidth="1"/>
    <col min="12296" max="12519" width="9.140625" style="37"/>
    <col min="12520" max="12520" width="18.85546875" style="37" customWidth="1"/>
    <col min="12521" max="12521" width="14.7109375" style="37" customWidth="1"/>
    <col min="12522" max="12522" width="46.42578125" style="37" customWidth="1"/>
    <col min="12523" max="12523" width="19.7109375" style="37" customWidth="1"/>
    <col min="12524" max="12524" width="15.85546875" style="37" customWidth="1"/>
    <col min="12525" max="12525" width="19.42578125" style="37" customWidth="1"/>
    <col min="12526" max="12526" width="7.85546875" style="37" customWidth="1"/>
    <col min="12527" max="12527" width="14.5703125" style="37" customWidth="1"/>
    <col min="12528" max="12528" width="20.140625" style="37" customWidth="1"/>
    <col min="12529" max="12529" width="24.85546875" style="37" customWidth="1"/>
    <col min="12530" max="12530" width="24.5703125" style="37" customWidth="1"/>
    <col min="12531" max="12531" width="20.5703125" style="37" customWidth="1"/>
    <col min="12532" max="12532" width="14.140625" style="37" customWidth="1"/>
    <col min="12533" max="12533" width="24.5703125" style="37" customWidth="1"/>
    <col min="12534" max="12534" width="15.85546875" style="37" customWidth="1"/>
    <col min="12535" max="12535" width="20.5703125" style="37" customWidth="1"/>
    <col min="12536" max="12536" width="23" style="37" customWidth="1"/>
    <col min="12537" max="12537" width="14.140625" style="37" customWidth="1"/>
    <col min="12538" max="12538" width="28.85546875" style="37" customWidth="1"/>
    <col min="12539" max="12539" width="13.140625" style="37" customWidth="1"/>
    <col min="12540" max="12540" width="10.28515625" style="37" customWidth="1"/>
    <col min="12541" max="12541" width="20.140625" style="37" customWidth="1"/>
    <col min="12542" max="12542" width="15" style="37" customWidth="1"/>
    <col min="12543" max="12543" width="11.7109375" style="37" customWidth="1"/>
    <col min="12544" max="12544" width="21" style="37" customWidth="1"/>
    <col min="12545" max="12545" width="21.5703125" style="37" customWidth="1"/>
    <col min="12546" max="12546" width="23.140625" style="37" customWidth="1"/>
    <col min="12547" max="12547" width="9" style="37" customWidth="1"/>
    <col min="12548" max="12548" width="20.5703125" style="37" customWidth="1"/>
    <col min="12549" max="12549" width="20.85546875" style="37" customWidth="1"/>
    <col min="12550" max="12550" width="26.140625" style="37" customWidth="1"/>
    <col min="12551" max="12551" width="13.7109375" style="37" customWidth="1"/>
    <col min="12552" max="12775" width="9.140625" style="37"/>
    <col min="12776" max="12776" width="18.85546875" style="37" customWidth="1"/>
    <col min="12777" max="12777" width="14.7109375" style="37" customWidth="1"/>
    <col min="12778" max="12778" width="46.42578125" style="37" customWidth="1"/>
    <col min="12779" max="12779" width="19.7109375" style="37" customWidth="1"/>
    <col min="12780" max="12780" width="15.85546875" style="37" customWidth="1"/>
    <col min="12781" max="12781" width="19.42578125" style="37" customWidth="1"/>
    <col min="12782" max="12782" width="7.85546875" style="37" customWidth="1"/>
    <col min="12783" max="12783" width="14.5703125" style="37" customWidth="1"/>
    <col min="12784" max="12784" width="20.140625" style="37" customWidth="1"/>
    <col min="12785" max="12785" width="24.85546875" style="37" customWidth="1"/>
    <col min="12786" max="12786" width="24.5703125" style="37" customWidth="1"/>
    <col min="12787" max="12787" width="20.5703125" style="37" customWidth="1"/>
    <col min="12788" max="12788" width="14.140625" style="37" customWidth="1"/>
    <col min="12789" max="12789" width="24.5703125" style="37" customWidth="1"/>
    <col min="12790" max="12790" width="15.85546875" style="37" customWidth="1"/>
    <col min="12791" max="12791" width="20.5703125" style="37" customWidth="1"/>
    <col min="12792" max="12792" width="23" style="37" customWidth="1"/>
    <col min="12793" max="12793" width="14.140625" style="37" customWidth="1"/>
    <col min="12794" max="12794" width="28.85546875" style="37" customWidth="1"/>
    <col min="12795" max="12795" width="13.140625" style="37" customWidth="1"/>
    <col min="12796" max="12796" width="10.28515625" style="37" customWidth="1"/>
    <col min="12797" max="12797" width="20.140625" style="37" customWidth="1"/>
    <col min="12798" max="12798" width="15" style="37" customWidth="1"/>
    <col min="12799" max="12799" width="11.7109375" style="37" customWidth="1"/>
    <col min="12800" max="12800" width="21" style="37" customWidth="1"/>
    <col min="12801" max="12801" width="21.5703125" style="37" customWidth="1"/>
    <col min="12802" max="12802" width="23.140625" style="37" customWidth="1"/>
    <col min="12803" max="12803" width="9" style="37" customWidth="1"/>
    <col min="12804" max="12804" width="20.5703125" style="37" customWidth="1"/>
    <col min="12805" max="12805" width="20.85546875" style="37" customWidth="1"/>
    <col min="12806" max="12806" width="26.140625" style="37" customWidth="1"/>
    <col min="12807" max="12807" width="13.7109375" style="37" customWidth="1"/>
    <col min="12808" max="13031" width="9.140625" style="37"/>
    <col min="13032" max="13032" width="18.85546875" style="37" customWidth="1"/>
    <col min="13033" max="13033" width="14.7109375" style="37" customWidth="1"/>
    <col min="13034" max="13034" width="46.42578125" style="37" customWidth="1"/>
    <col min="13035" max="13035" width="19.7109375" style="37" customWidth="1"/>
    <col min="13036" max="13036" width="15.85546875" style="37" customWidth="1"/>
    <col min="13037" max="13037" width="19.42578125" style="37" customWidth="1"/>
    <col min="13038" max="13038" width="7.85546875" style="37" customWidth="1"/>
    <col min="13039" max="13039" width="14.5703125" style="37" customWidth="1"/>
    <col min="13040" max="13040" width="20.140625" style="37" customWidth="1"/>
    <col min="13041" max="13041" width="24.85546875" style="37" customWidth="1"/>
    <col min="13042" max="13042" width="24.5703125" style="37" customWidth="1"/>
    <col min="13043" max="13043" width="20.5703125" style="37" customWidth="1"/>
    <col min="13044" max="13044" width="14.140625" style="37" customWidth="1"/>
    <col min="13045" max="13045" width="24.5703125" style="37" customWidth="1"/>
    <col min="13046" max="13046" width="15.85546875" style="37" customWidth="1"/>
    <col min="13047" max="13047" width="20.5703125" style="37" customWidth="1"/>
    <col min="13048" max="13048" width="23" style="37" customWidth="1"/>
    <col min="13049" max="13049" width="14.140625" style="37" customWidth="1"/>
    <col min="13050" max="13050" width="28.85546875" style="37" customWidth="1"/>
    <col min="13051" max="13051" width="13.140625" style="37" customWidth="1"/>
    <col min="13052" max="13052" width="10.28515625" style="37" customWidth="1"/>
    <col min="13053" max="13053" width="20.140625" style="37" customWidth="1"/>
    <col min="13054" max="13054" width="15" style="37" customWidth="1"/>
    <col min="13055" max="13055" width="11.7109375" style="37" customWidth="1"/>
    <col min="13056" max="13056" width="21" style="37" customWidth="1"/>
    <col min="13057" max="13057" width="21.5703125" style="37" customWidth="1"/>
    <col min="13058" max="13058" width="23.140625" style="37" customWidth="1"/>
    <col min="13059" max="13059" width="9" style="37" customWidth="1"/>
    <col min="13060" max="13060" width="20.5703125" style="37" customWidth="1"/>
    <col min="13061" max="13061" width="20.85546875" style="37" customWidth="1"/>
    <col min="13062" max="13062" width="26.140625" style="37" customWidth="1"/>
    <col min="13063" max="13063" width="13.7109375" style="37" customWidth="1"/>
    <col min="13064" max="13287" width="9.140625" style="37"/>
    <col min="13288" max="13288" width="18.85546875" style="37" customWidth="1"/>
    <col min="13289" max="13289" width="14.7109375" style="37" customWidth="1"/>
    <col min="13290" max="13290" width="46.42578125" style="37" customWidth="1"/>
    <col min="13291" max="13291" width="19.7109375" style="37" customWidth="1"/>
    <col min="13292" max="13292" width="15.85546875" style="37" customWidth="1"/>
    <col min="13293" max="13293" width="19.42578125" style="37" customWidth="1"/>
    <col min="13294" max="13294" width="7.85546875" style="37" customWidth="1"/>
    <col min="13295" max="13295" width="14.5703125" style="37" customWidth="1"/>
    <col min="13296" max="13296" width="20.140625" style="37" customWidth="1"/>
    <col min="13297" max="13297" width="24.85546875" style="37" customWidth="1"/>
    <col min="13298" max="13298" width="24.5703125" style="37" customWidth="1"/>
    <col min="13299" max="13299" width="20.5703125" style="37" customWidth="1"/>
    <col min="13300" max="13300" width="14.140625" style="37" customWidth="1"/>
    <col min="13301" max="13301" width="24.5703125" style="37" customWidth="1"/>
    <col min="13302" max="13302" width="15.85546875" style="37" customWidth="1"/>
    <col min="13303" max="13303" width="20.5703125" style="37" customWidth="1"/>
    <col min="13304" max="13304" width="23" style="37" customWidth="1"/>
    <col min="13305" max="13305" width="14.140625" style="37" customWidth="1"/>
    <col min="13306" max="13306" width="28.85546875" style="37" customWidth="1"/>
    <col min="13307" max="13307" width="13.140625" style="37" customWidth="1"/>
    <col min="13308" max="13308" width="10.28515625" style="37" customWidth="1"/>
    <col min="13309" max="13309" width="20.140625" style="37" customWidth="1"/>
    <col min="13310" max="13310" width="15" style="37" customWidth="1"/>
    <col min="13311" max="13311" width="11.7109375" style="37" customWidth="1"/>
    <col min="13312" max="13312" width="21" style="37" customWidth="1"/>
    <col min="13313" max="13313" width="21.5703125" style="37" customWidth="1"/>
    <col min="13314" max="13314" width="23.140625" style="37" customWidth="1"/>
    <col min="13315" max="13315" width="9" style="37" customWidth="1"/>
    <col min="13316" max="13316" width="20.5703125" style="37" customWidth="1"/>
    <col min="13317" max="13317" width="20.85546875" style="37" customWidth="1"/>
    <col min="13318" max="13318" width="26.140625" style="37" customWidth="1"/>
    <col min="13319" max="13319" width="13.7109375" style="37" customWidth="1"/>
    <col min="13320" max="13543" width="9.140625" style="37"/>
    <col min="13544" max="13544" width="18.85546875" style="37" customWidth="1"/>
    <col min="13545" max="13545" width="14.7109375" style="37" customWidth="1"/>
    <col min="13546" max="13546" width="46.42578125" style="37" customWidth="1"/>
    <col min="13547" max="13547" width="19.7109375" style="37" customWidth="1"/>
    <col min="13548" max="13548" width="15.85546875" style="37" customWidth="1"/>
    <col min="13549" max="13549" width="19.42578125" style="37" customWidth="1"/>
    <col min="13550" max="13550" width="7.85546875" style="37" customWidth="1"/>
    <col min="13551" max="13551" width="14.5703125" style="37" customWidth="1"/>
    <col min="13552" max="13552" width="20.140625" style="37" customWidth="1"/>
    <col min="13553" max="13553" width="24.85546875" style="37" customWidth="1"/>
    <col min="13554" max="13554" width="24.5703125" style="37" customWidth="1"/>
    <col min="13555" max="13555" width="20.5703125" style="37" customWidth="1"/>
    <col min="13556" max="13556" width="14.140625" style="37" customWidth="1"/>
    <col min="13557" max="13557" width="24.5703125" style="37" customWidth="1"/>
    <col min="13558" max="13558" width="15.85546875" style="37" customWidth="1"/>
    <col min="13559" max="13559" width="20.5703125" style="37" customWidth="1"/>
    <col min="13560" max="13560" width="23" style="37" customWidth="1"/>
    <col min="13561" max="13561" width="14.140625" style="37" customWidth="1"/>
    <col min="13562" max="13562" width="28.85546875" style="37" customWidth="1"/>
    <col min="13563" max="13563" width="13.140625" style="37" customWidth="1"/>
    <col min="13564" max="13564" width="10.28515625" style="37" customWidth="1"/>
    <col min="13565" max="13565" width="20.140625" style="37" customWidth="1"/>
    <col min="13566" max="13566" width="15" style="37" customWidth="1"/>
    <col min="13567" max="13567" width="11.7109375" style="37" customWidth="1"/>
    <col min="13568" max="13568" width="21" style="37" customWidth="1"/>
    <col min="13569" max="13569" width="21.5703125" style="37" customWidth="1"/>
    <col min="13570" max="13570" width="23.140625" style="37" customWidth="1"/>
    <col min="13571" max="13571" width="9" style="37" customWidth="1"/>
    <col min="13572" max="13572" width="20.5703125" style="37" customWidth="1"/>
    <col min="13573" max="13573" width="20.85546875" style="37" customWidth="1"/>
    <col min="13574" max="13574" width="26.140625" style="37" customWidth="1"/>
    <col min="13575" max="13575" width="13.7109375" style="37" customWidth="1"/>
    <col min="13576" max="13799" width="9.140625" style="37"/>
    <col min="13800" max="13800" width="18.85546875" style="37" customWidth="1"/>
    <col min="13801" max="13801" width="14.7109375" style="37" customWidth="1"/>
    <col min="13802" max="13802" width="46.42578125" style="37" customWidth="1"/>
    <col min="13803" max="13803" width="19.7109375" style="37" customWidth="1"/>
    <col min="13804" max="13804" width="15.85546875" style="37" customWidth="1"/>
    <col min="13805" max="13805" width="19.42578125" style="37" customWidth="1"/>
    <col min="13806" max="13806" width="7.85546875" style="37" customWidth="1"/>
    <col min="13807" max="13807" width="14.5703125" style="37" customWidth="1"/>
    <col min="13808" max="13808" width="20.140625" style="37" customWidth="1"/>
    <col min="13809" max="13809" width="24.85546875" style="37" customWidth="1"/>
    <col min="13810" max="13810" width="24.5703125" style="37" customWidth="1"/>
    <col min="13811" max="13811" width="20.5703125" style="37" customWidth="1"/>
    <col min="13812" max="13812" width="14.140625" style="37" customWidth="1"/>
    <col min="13813" max="13813" width="24.5703125" style="37" customWidth="1"/>
    <col min="13814" max="13814" width="15.85546875" style="37" customWidth="1"/>
    <col min="13815" max="13815" width="20.5703125" style="37" customWidth="1"/>
    <col min="13816" max="13816" width="23" style="37" customWidth="1"/>
    <col min="13817" max="13817" width="14.140625" style="37" customWidth="1"/>
    <col min="13818" max="13818" width="28.85546875" style="37" customWidth="1"/>
    <col min="13819" max="13819" width="13.140625" style="37" customWidth="1"/>
    <col min="13820" max="13820" width="10.28515625" style="37" customWidth="1"/>
    <col min="13821" max="13821" width="20.140625" style="37" customWidth="1"/>
    <col min="13822" max="13822" width="15" style="37" customWidth="1"/>
    <col min="13823" max="13823" width="11.7109375" style="37" customWidth="1"/>
    <col min="13824" max="13824" width="21" style="37" customWidth="1"/>
    <col min="13825" max="13825" width="21.5703125" style="37" customWidth="1"/>
    <col min="13826" max="13826" width="23.140625" style="37" customWidth="1"/>
    <col min="13827" max="13827" width="9" style="37" customWidth="1"/>
    <col min="13828" max="13828" width="20.5703125" style="37" customWidth="1"/>
    <col min="13829" max="13829" width="20.85546875" style="37" customWidth="1"/>
    <col min="13830" max="13830" width="26.140625" style="37" customWidth="1"/>
    <col min="13831" max="13831" width="13.7109375" style="37" customWidth="1"/>
    <col min="13832" max="14055" width="9.140625" style="37"/>
    <col min="14056" max="14056" width="18.85546875" style="37" customWidth="1"/>
    <col min="14057" max="14057" width="14.7109375" style="37" customWidth="1"/>
    <col min="14058" max="14058" width="46.42578125" style="37" customWidth="1"/>
    <col min="14059" max="14059" width="19.7109375" style="37" customWidth="1"/>
    <col min="14060" max="14060" width="15.85546875" style="37" customWidth="1"/>
    <col min="14061" max="14061" width="19.42578125" style="37" customWidth="1"/>
    <col min="14062" max="14062" width="7.85546875" style="37" customWidth="1"/>
    <col min="14063" max="14063" width="14.5703125" style="37" customWidth="1"/>
    <col min="14064" max="14064" width="20.140625" style="37" customWidth="1"/>
    <col min="14065" max="14065" width="24.85546875" style="37" customWidth="1"/>
    <col min="14066" max="14066" width="24.5703125" style="37" customWidth="1"/>
    <col min="14067" max="14067" width="20.5703125" style="37" customWidth="1"/>
    <col min="14068" max="14068" width="14.140625" style="37" customWidth="1"/>
    <col min="14069" max="14069" width="24.5703125" style="37" customWidth="1"/>
    <col min="14070" max="14070" width="15.85546875" style="37" customWidth="1"/>
    <col min="14071" max="14071" width="20.5703125" style="37" customWidth="1"/>
    <col min="14072" max="14072" width="23" style="37" customWidth="1"/>
    <col min="14073" max="14073" width="14.140625" style="37" customWidth="1"/>
    <col min="14074" max="14074" width="28.85546875" style="37" customWidth="1"/>
    <col min="14075" max="14075" width="13.140625" style="37" customWidth="1"/>
    <col min="14076" max="14076" width="10.28515625" style="37" customWidth="1"/>
    <col min="14077" max="14077" width="20.140625" style="37" customWidth="1"/>
    <col min="14078" max="14078" width="15" style="37" customWidth="1"/>
    <col min="14079" max="14079" width="11.7109375" style="37" customWidth="1"/>
    <col min="14080" max="14080" width="21" style="37" customWidth="1"/>
    <col min="14081" max="14081" width="21.5703125" style="37" customWidth="1"/>
    <col min="14082" max="14082" width="23.140625" style="37" customWidth="1"/>
    <col min="14083" max="14083" width="9" style="37" customWidth="1"/>
    <col min="14084" max="14084" width="20.5703125" style="37" customWidth="1"/>
    <col min="14085" max="14085" width="20.85546875" style="37" customWidth="1"/>
    <col min="14086" max="14086" width="26.140625" style="37" customWidth="1"/>
    <col min="14087" max="14087" width="13.7109375" style="37" customWidth="1"/>
    <col min="14088" max="14311" width="9.140625" style="37"/>
    <col min="14312" max="14312" width="18.85546875" style="37" customWidth="1"/>
    <col min="14313" max="14313" width="14.7109375" style="37" customWidth="1"/>
    <col min="14314" max="14314" width="46.42578125" style="37" customWidth="1"/>
    <col min="14315" max="14315" width="19.7109375" style="37" customWidth="1"/>
    <col min="14316" max="14316" width="15.85546875" style="37" customWidth="1"/>
    <col min="14317" max="14317" width="19.42578125" style="37" customWidth="1"/>
    <col min="14318" max="14318" width="7.85546875" style="37" customWidth="1"/>
    <col min="14319" max="14319" width="14.5703125" style="37" customWidth="1"/>
    <col min="14320" max="14320" width="20.140625" style="37" customWidth="1"/>
    <col min="14321" max="14321" width="24.85546875" style="37" customWidth="1"/>
    <col min="14322" max="14322" width="24.5703125" style="37" customWidth="1"/>
    <col min="14323" max="14323" width="20.5703125" style="37" customWidth="1"/>
    <col min="14324" max="14324" width="14.140625" style="37" customWidth="1"/>
    <col min="14325" max="14325" width="24.5703125" style="37" customWidth="1"/>
    <col min="14326" max="14326" width="15.85546875" style="37" customWidth="1"/>
    <col min="14327" max="14327" width="20.5703125" style="37" customWidth="1"/>
    <col min="14328" max="14328" width="23" style="37" customWidth="1"/>
    <col min="14329" max="14329" width="14.140625" style="37" customWidth="1"/>
    <col min="14330" max="14330" width="28.85546875" style="37" customWidth="1"/>
    <col min="14331" max="14331" width="13.140625" style="37" customWidth="1"/>
    <col min="14332" max="14332" width="10.28515625" style="37" customWidth="1"/>
    <col min="14333" max="14333" width="20.140625" style="37" customWidth="1"/>
    <col min="14334" max="14334" width="15" style="37" customWidth="1"/>
    <col min="14335" max="14335" width="11.7109375" style="37" customWidth="1"/>
    <col min="14336" max="14336" width="21" style="37" customWidth="1"/>
    <col min="14337" max="14337" width="21.5703125" style="37" customWidth="1"/>
    <col min="14338" max="14338" width="23.140625" style="37" customWidth="1"/>
    <col min="14339" max="14339" width="9" style="37" customWidth="1"/>
    <col min="14340" max="14340" width="20.5703125" style="37" customWidth="1"/>
    <col min="14341" max="14341" width="20.85546875" style="37" customWidth="1"/>
    <col min="14342" max="14342" width="26.140625" style="37" customWidth="1"/>
    <col min="14343" max="14343" width="13.7109375" style="37" customWidth="1"/>
    <col min="14344" max="14567" width="9.140625" style="37"/>
    <col min="14568" max="14568" width="18.85546875" style="37" customWidth="1"/>
    <col min="14569" max="14569" width="14.7109375" style="37" customWidth="1"/>
    <col min="14570" max="14570" width="46.42578125" style="37" customWidth="1"/>
    <col min="14571" max="14571" width="19.7109375" style="37" customWidth="1"/>
    <col min="14572" max="14572" width="15.85546875" style="37" customWidth="1"/>
    <col min="14573" max="14573" width="19.42578125" style="37" customWidth="1"/>
    <col min="14574" max="14574" width="7.85546875" style="37" customWidth="1"/>
    <col min="14575" max="14575" width="14.5703125" style="37" customWidth="1"/>
    <col min="14576" max="14576" width="20.140625" style="37" customWidth="1"/>
    <col min="14577" max="14577" width="24.85546875" style="37" customWidth="1"/>
    <col min="14578" max="14578" width="24.5703125" style="37" customWidth="1"/>
    <col min="14579" max="14579" width="20.5703125" style="37" customWidth="1"/>
    <col min="14580" max="14580" width="14.140625" style="37" customWidth="1"/>
    <col min="14581" max="14581" width="24.5703125" style="37" customWidth="1"/>
    <col min="14582" max="14582" width="15.85546875" style="37" customWidth="1"/>
    <col min="14583" max="14583" width="20.5703125" style="37" customWidth="1"/>
    <col min="14584" max="14584" width="23" style="37" customWidth="1"/>
    <col min="14585" max="14585" width="14.140625" style="37" customWidth="1"/>
    <col min="14586" max="14586" width="28.85546875" style="37" customWidth="1"/>
    <col min="14587" max="14587" width="13.140625" style="37" customWidth="1"/>
    <col min="14588" max="14588" width="10.28515625" style="37" customWidth="1"/>
    <col min="14589" max="14589" width="20.140625" style="37" customWidth="1"/>
    <col min="14590" max="14590" width="15" style="37" customWidth="1"/>
    <col min="14591" max="14591" width="11.7109375" style="37" customWidth="1"/>
    <col min="14592" max="14592" width="21" style="37" customWidth="1"/>
    <col min="14593" max="14593" width="21.5703125" style="37" customWidth="1"/>
    <col min="14594" max="14594" width="23.140625" style="37" customWidth="1"/>
    <col min="14595" max="14595" width="9" style="37" customWidth="1"/>
    <col min="14596" max="14596" width="20.5703125" style="37" customWidth="1"/>
    <col min="14597" max="14597" width="20.85546875" style="37" customWidth="1"/>
    <col min="14598" max="14598" width="26.140625" style="37" customWidth="1"/>
    <col min="14599" max="14599" width="13.7109375" style="37" customWidth="1"/>
    <col min="14600" max="14823" width="9.140625" style="37"/>
    <col min="14824" max="14824" width="18.85546875" style="37" customWidth="1"/>
    <col min="14825" max="14825" width="14.7109375" style="37" customWidth="1"/>
    <col min="14826" max="14826" width="46.42578125" style="37" customWidth="1"/>
    <col min="14827" max="14827" width="19.7109375" style="37" customWidth="1"/>
    <col min="14828" max="14828" width="15.85546875" style="37" customWidth="1"/>
    <col min="14829" max="14829" width="19.42578125" style="37" customWidth="1"/>
    <col min="14830" max="14830" width="7.85546875" style="37" customWidth="1"/>
    <col min="14831" max="14831" width="14.5703125" style="37" customWidth="1"/>
    <col min="14832" max="14832" width="20.140625" style="37" customWidth="1"/>
    <col min="14833" max="14833" width="24.85546875" style="37" customWidth="1"/>
    <col min="14834" max="14834" width="24.5703125" style="37" customWidth="1"/>
    <col min="14835" max="14835" width="20.5703125" style="37" customWidth="1"/>
    <col min="14836" max="14836" width="14.140625" style="37" customWidth="1"/>
    <col min="14837" max="14837" width="24.5703125" style="37" customWidth="1"/>
    <col min="14838" max="14838" width="15.85546875" style="37" customWidth="1"/>
    <col min="14839" max="14839" width="20.5703125" style="37" customWidth="1"/>
    <col min="14840" max="14840" width="23" style="37" customWidth="1"/>
    <col min="14841" max="14841" width="14.140625" style="37" customWidth="1"/>
    <col min="14842" max="14842" width="28.85546875" style="37" customWidth="1"/>
    <col min="14843" max="14843" width="13.140625" style="37" customWidth="1"/>
    <col min="14844" max="14844" width="10.28515625" style="37" customWidth="1"/>
    <col min="14845" max="14845" width="20.140625" style="37" customWidth="1"/>
    <col min="14846" max="14846" width="15" style="37" customWidth="1"/>
    <col min="14847" max="14847" width="11.7109375" style="37" customWidth="1"/>
    <col min="14848" max="14848" width="21" style="37" customWidth="1"/>
    <col min="14849" max="14849" width="21.5703125" style="37" customWidth="1"/>
    <col min="14850" max="14850" width="23.140625" style="37" customWidth="1"/>
    <col min="14851" max="14851" width="9" style="37" customWidth="1"/>
    <col min="14852" max="14852" width="20.5703125" style="37" customWidth="1"/>
    <col min="14853" max="14853" width="20.85546875" style="37" customWidth="1"/>
    <col min="14854" max="14854" width="26.140625" style="37" customWidth="1"/>
    <col min="14855" max="14855" width="13.7109375" style="37" customWidth="1"/>
    <col min="14856" max="15079" width="9.140625" style="37"/>
    <col min="15080" max="15080" width="18.85546875" style="37" customWidth="1"/>
    <col min="15081" max="15081" width="14.7109375" style="37" customWidth="1"/>
    <col min="15082" max="15082" width="46.42578125" style="37" customWidth="1"/>
    <col min="15083" max="15083" width="19.7109375" style="37" customWidth="1"/>
    <col min="15084" max="15084" width="15.85546875" style="37" customWidth="1"/>
    <col min="15085" max="15085" width="19.42578125" style="37" customWidth="1"/>
    <col min="15086" max="15086" width="7.85546875" style="37" customWidth="1"/>
    <col min="15087" max="15087" width="14.5703125" style="37" customWidth="1"/>
    <col min="15088" max="15088" width="20.140625" style="37" customWidth="1"/>
    <col min="15089" max="15089" width="24.85546875" style="37" customWidth="1"/>
    <col min="15090" max="15090" width="24.5703125" style="37" customWidth="1"/>
    <col min="15091" max="15091" width="20.5703125" style="37" customWidth="1"/>
    <col min="15092" max="15092" width="14.140625" style="37" customWidth="1"/>
    <col min="15093" max="15093" width="24.5703125" style="37" customWidth="1"/>
    <col min="15094" max="15094" width="15.85546875" style="37" customWidth="1"/>
    <col min="15095" max="15095" width="20.5703125" style="37" customWidth="1"/>
    <col min="15096" max="15096" width="23" style="37" customWidth="1"/>
    <col min="15097" max="15097" width="14.140625" style="37" customWidth="1"/>
    <col min="15098" max="15098" width="28.85546875" style="37" customWidth="1"/>
    <col min="15099" max="15099" width="13.140625" style="37" customWidth="1"/>
    <col min="15100" max="15100" width="10.28515625" style="37" customWidth="1"/>
    <col min="15101" max="15101" width="20.140625" style="37" customWidth="1"/>
    <col min="15102" max="15102" width="15" style="37" customWidth="1"/>
    <col min="15103" max="15103" width="11.7109375" style="37" customWidth="1"/>
    <col min="15104" max="15104" width="21" style="37" customWidth="1"/>
    <col min="15105" max="15105" width="21.5703125" style="37" customWidth="1"/>
    <col min="15106" max="15106" width="23.140625" style="37" customWidth="1"/>
    <col min="15107" max="15107" width="9" style="37" customWidth="1"/>
    <col min="15108" max="15108" width="20.5703125" style="37" customWidth="1"/>
    <col min="15109" max="15109" width="20.85546875" style="37" customWidth="1"/>
    <col min="15110" max="15110" width="26.140625" style="37" customWidth="1"/>
    <col min="15111" max="15111" width="13.7109375" style="37" customWidth="1"/>
    <col min="15112" max="15335" width="9.140625" style="37"/>
    <col min="15336" max="15336" width="18.85546875" style="37" customWidth="1"/>
    <col min="15337" max="15337" width="14.7109375" style="37" customWidth="1"/>
    <col min="15338" max="15338" width="46.42578125" style="37" customWidth="1"/>
    <col min="15339" max="15339" width="19.7109375" style="37" customWidth="1"/>
    <col min="15340" max="15340" width="15.85546875" style="37" customWidth="1"/>
    <col min="15341" max="15341" width="19.42578125" style="37" customWidth="1"/>
    <col min="15342" max="15342" width="7.85546875" style="37" customWidth="1"/>
    <col min="15343" max="15343" width="14.5703125" style="37" customWidth="1"/>
    <col min="15344" max="15344" width="20.140625" style="37" customWidth="1"/>
    <col min="15345" max="15345" width="24.85546875" style="37" customWidth="1"/>
    <col min="15346" max="15346" width="24.5703125" style="37" customWidth="1"/>
    <col min="15347" max="15347" width="20.5703125" style="37" customWidth="1"/>
    <col min="15348" max="15348" width="14.140625" style="37" customWidth="1"/>
    <col min="15349" max="15349" width="24.5703125" style="37" customWidth="1"/>
    <col min="15350" max="15350" width="15.85546875" style="37" customWidth="1"/>
    <col min="15351" max="15351" width="20.5703125" style="37" customWidth="1"/>
    <col min="15352" max="15352" width="23" style="37" customWidth="1"/>
    <col min="15353" max="15353" width="14.140625" style="37" customWidth="1"/>
    <col min="15354" max="15354" width="28.85546875" style="37" customWidth="1"/>
    <col min="15355" max="15355" width="13.140625" style="37" customWidth="1"/>
    <col min="15356" max="15356" width="10.28515625" style="37" customWidth="1"/>
    <col min="15357" max="15357" width="20.140625" style="37" customWidth="1"/>
    <col min="15358" max="15358" width="15" style="37" customWidth="1"/>
    <col min="15359" max="15359" width="11.7109375" style="37" customWidth="1"/>
    <col min="15360" max="15360" width="21" style="37" customWidth="1"/>
    <col min="15361" max="15361" width="21.5703125" style="37" customWidth="1"/>
    <col min="15362" max="15362" width="23.140625" style="37" customWidth="1"/>
    <col min="15363" max="15363" width="9" style="37" customWidth="1"/>
    <col min="15364" max="15364" width="20.5703125" style="37" customWidth="1"/>
    <col min="15365" max="15365" width="20.85546875" style="37" customWidth="1"/>
    <col min="15366" max="15366" width="26.140625" style="37" customWidth="1"/>
    <col min="15367" max="15367" width="13.7109375" style="37" customWidth="1"/>
    <col min="15368" max="16384" width="9.140625" style="37"/>
  </cols>
  <sheetData>
    <row r="1" spans="1:6" ht="42.75" customHeight="1" x14ac:dyDescent="0.25">
      <c r="A1" s="166"/>
      <c r="B1" s="166"/>
      <c r="C1" s="166"/>
      <c r="D1" s="167" t="s">
        <v>1262</v>
      </c>
      <c r="E1" s="167"/>
      <c r="F1" s="167"/>
    </row>
    <row r="2" spans="1:6" ht="54" customHeight="1" x14ac:dyDescent="0.25">
      <c r="A2" s="168" t="s">
        <v>1260</v>
      </c>
      <c r="B2" s="168"/>
      <c r="C2" s="168"/>
      <c r="D2" s="168"/>
      <c r="E2" s="168"/>
      <c r="F2" s="168"/>
    </row>
    <row r="3" spans="1:6" ht="45" customHeight="1" x14ac:dyDescent="0.25">
      <c r="A3" s="38" t="s">
        <v>303</v>
      </c>
      <c r="B3" s="38" t="s">
        <v>301</v>
      </c>
      <c r="C3" s="38" t="s">
        <v>304</v>
      </c>
      <c r="D3" s="38" t="s">
        <v>305</v>
      </c>
      <c r="E3" s="38" t="s">
        <v>306</v>
      </c>
      <c r="F3" s="38" t="s">
        <v>307</v>
      </c>
    </row>
    <row r="4" spans="1:6" ht="18" customHeight="1" x14ac:dyDescent="0.25">
      <c r="A4" s="39" t="s">
        <v>531</v>
      </c>
      <c r="B4" s="40" t="s">
        <v>905</v>
      </c>
      <c r="C4" s="41">
        <v>0.01</v>
      </c>
      <c r="D4" s="41">
        <v>0.01</v>
      </c>
      <c r="E4" s="41">
        <v>0</v>
      </c>
      <c r="F4" s="42">
        <v>32509</v>
      </c>
    </row>
    <row r="5" spans="1:6" ht="21" customHeight="1" x14ac:dyDescent="0.25">
      <c r="A5" s="39" t="s">
        <v>1033</v>
      </c>
      <c r="B5" s="40" t="s">
        <v>532</v>
      </c>
      <c r="C5" s="41">
        <v>0.26</v>
      </c>
      <c r="D5" s="41">
        <v>0.26</v>
      </c>
      <c r="E5" s="41">
        <v>0</v>
      </c>
      <c r="F5" s="42">
        <v>30682</v>
      </c>
    </row>
    <row r="6" spans="1:6" ht="27.75" customHeight="1" x14ac:dyDescent="0.25">
      <c r="A6" s="39" t="s">
        <v>533</v>
      </c>
      <c r="B6" s="40" t="s">
        <v>534</v>
      </c>
      <c r="C6" s="41">
        <v>0.01</v>
      </c>
      <c r="D6" s="41">
        <v>0.01</v>
      </c>
      <c r="E6" s="41">
        <v>0</v>
      </c>
      <c r="F6" s="42">
        <v>26299</v>
      </c>
    </row>
    <row r="7" spans="1:6" ht="24" customHeight="1" x14ac:dyDescent="0.25">
      <c r="A7" s="39" t="s">
        <v>535</v>
      </c>
      <c r="B7" s="40" t="s">
        <v>293</v>
      </c>
      <c r="C7" s="41">
        <v>0.01</v>
      </c>
      <c r="D7" s="41">
        <v>0.01</v>
      </c>
      <c r="E7" s="41">
        <v>0</v>
      </c>
      <c r="F7" s="42">
        <v>26299</v>
      </c>
    </row>
    <row r="8" spans="1:6" ht="19.5" customHeight="1" x14ac:dyDescent="0.25">
      <c r="A8" s="39" t="s">
        <v>536</v>
      </c>
      <c r="B8" s="40" t="s">
        <v>59</v>
      </c>
      <c r="C8" s="41">
        <v>0.01</v>
      </c>
      <c r="D8" s="41">
        <v>0.01</v>
      </c>
      <c r="E8" s="41">
        <v>0</v>
      </c>
      <c r="F8" s="42">
        <v>18264</v>
      </c>
    </row>
    <row r="9" spans="1:6" ht="24.75" customHeight="1" x14ac:dyDescent="0.25">
      <c r="A9" s="39" t="s">
        <v>537</v>
      </c>
      <c r="B9" s="40" t="s">
        <v>294</v>
      </c>
      <c r="C9" s="41">
        <v>0.01</v>
      </c>
      <c r="D9" s="41">
        <v>0.01</v>
      </c>
      <c r="E9" s="41">
        <v>0</v>
      </c>
      <c r="F9" s="42">
        <v>24838</v>
      </c>
    </row>
    <row r="10" spans="1:6" ht="26.25" customHeight="1" x14ac:dyDescent="0.25">
      <c r="A10" s="39" t="s">
        <v>538</v>
      </c>
      <c r="B10" s="40" t="s">
        <v>295</v>
      </c>
      <c r="C10" s="41">
        <v>0.01</v>
      </c>
      <c r="D10" s="41">
        <v>0.01</v>
      </c>
      <c r="E10" s="41">
        <v>0</v>
      </c>
      <c r="F10" s="42">
        <v>35796</v>
      </c>
    </row>
    <row r="11" spans="1:6" ht="24.75" customHeight="1" x14ac:dyDescent="0.25">
      <c r="A11" s="39" t="s">
        <v>539</v>
      </c>
      <c r="B11" s="40" t="s">
        <v>296</v>
      </c>
      <c r="C11" s="41">
        <v>0.01</v>
      </c>
      <c r="D11" s="41">
        <v>0.01</v>
      </c>
      <c r="E11" s="41">
        <v>0</v>
      </c>
      <c r="F11" s="42">
        <v>38718</v>
      </c>
    </row>
    <row r="12" spans="1:6" ht="28.5" customHeight="1" x14ac:dyDescent="0.25">
      <c r="A12" s="39" t="s">
        <v>540</v>
      </c>
      <c r="B12" s="40" t="s">
        <v>541</v>
      </c>
      <c r="C12" s="41">
        <v>30266934</v>
      </c>
      <c r="D12" s="41">
        <v>6152238.0800000001</v>
      </c>
      <c r="E12" s="41">
        <v>24114695.920000002</v>
      </c>
      <c r="F12" s="42">
        <v>42005</v>
      </c>
    </row>
    <row r="13" spans="1:6" ht="18" customHeight="1" x14ac:dyDescent="0.25">
      <c r="A13" s="39" t="s">
        <v>542</v>
      </c>
      <c r="B13" s="40" t="s">
        <v>543</v>
      </c>
      <c r="C13" s="41">
        <v>46153963</v>
      </c>
      <c r="D13" s="41">
        <v>7526079.6900000004</v>
      </c>
      <c r="E13" s="41">
        <v>38627883.310000002</v>
      </c>
      <c r="F13" s="42">
        <v>42736</v>
      </c>
    </row>
    <row r="14" spans="1:6" ht="30.75" customHeight="1" x14ac:dyDescent="0.25">
      <c r="A14" s="39" t="s">
        <v>544</v>
      </c>
      <c r="B14" s="40" t="s">
        <v>545</v>
      </c>
      <c r="C14" s="41">
        <v>3071407</v>
      </c>
      <c r="D14" s="41">
        <v>1123585.49</v>
      </c>
      <c r="E14" s="41">
        <v>1947821.51</v>
      </c>
      <c r="F14" s="42">
        <v>43101</v>
      </c>
    </row>
    <row r="15" spans="1:6" ht="27" customHeight="1" x14ac:dyDescent="0.25">
      <c r="A15" s="39" t="s">
        <v>546</v>
      </c>
      <c r="B15" s="40" t="s">
        <v>212</v>
      </c>
      <c r="C15" s="41">
        <v>0.01</v>
      </c>
      <c r="D15" s="41">
        <v>0.01</v>
      </c>
      <c r="E15" s="41">
        <v>0</v>
      </c>
      <c r="F15" s="42">
        <v>39448</v>
      </c>
    </row>
    <row r="16" spans="1:6" ht="18" customHeight="1" x14ac:dyDescent="0.25">
      <c r="A16" s="39" t="s">
        <v>1034</v>
      </c>
      <c r="B16" s="40" t="s">
        <v>547</v>
      </c>
      <c r="C16" s="41">
        <v>0.03</v>
      </c>
      <c r="D16" s="41">
        <v>0.03</v>
      </c>
      <c r="E16" s="41">
        <v>0</v>
      </c>
      <c r="F16" s="42">
        <v>33604</v>
      </c>
    </row>
    <row r="17" spans="1:6" ht="18" customHeight="1" x14ac:dyDescent="0.25">
      <c r="A17" s="39" t="s">
        <v>548</v>
      </c>
      <c r="B17" s="40" t="s">
        <v>549</v>
      </c>
      <c r="C17" s="41">
        <v>0.01</v>
      </c>
      <c r="D17" s="41">
        <v>0.01</v>
      </c>
      <c r="E17" s="41">
        <v>0</v>
      </c>
      <c r="F17" s="42">
        <v>36161</v>
      </c>
    </row>
    <row r="18" spans="1:6" ht="32.25" customHeight="1" x14ac:dyDescent="0.25">
      <c r="A18" s="39" t="s">
        <v>550</v>
      </c>
      <c r="B18" s="40" t="s">
        <v>551</v>
      </c>
      <c r="C18" s="41">
        <v>0.01</v>
      </c>
      <c r="D18" s="41">
        <v>0.01</v>
      </c>
      <c r="E18" s="41">
        <v>0</v>
      </c>
      <c r="F18" s="42">
        <v>21916</v>
      </c>
    </row>
    <row r="19" spans="1:6" ht="23.25" customHeight="1" x14ac:dyDescent="0.25">
      <c r="A19" s="39" t="s">
        <v>552</v>
      </c>
      <c r="B19" s="40" t="s">
        <v>223</v>
      </c>
      <c r="C19" s="41">
        <v>0.01</v>
      </c>
      <c r="D19" s="41">
        <v>0.01</v>
      </c>
      <c r="E19" s="41">
        <v>0</v>
      </c>
      <c r="F19" s="42">
        <v>21916</v>
      </c>
    </row>
    <row r="20" spans="1:6" ht="18" customHeight="1" x14ac:dyDescent="0.25">
      <c r="A20" s="39" t="s">
        <v>553</v>
      </c>
      <c r="B20" s="40" t="s">
        <v>292</v>
      </c>
      <c r="C20" s="41">
        <v>0.01</v>
      </c>
      <c r="D20" s="41">
        <v>0.01</v>
      </c>
      <c r="E20" s="41">
        <v>0</v>
      </c>
      <c r="F20" s="42">
        <v>42005</v>
      </c>
    </row>
    <row r="21" spans="1:6" ht="18" customHeight="1" x14ac:dyDescent="0.25">
      <c r="A21" s="39" t="s">
        <v>554</v>
      </c>
      <c r="B21" s="40" t="s">
        <v>547</v>
      </c>
      <c r="C21" s="41">
        <v>0.01</v>
      </c>
      <c r="D21" s="41">
        <v>0.01</v>
      </c>
      <c r="E21" s="41">
        <v>0</v>
      </c>
      <c r="F21" s="42">
        <v>43774</v>
      </c>
    </row>
    <row r="22" spans="1:6" ht="18" customHeight="1" x14ac:dyDescent="0.25">
      <c r="A22" s="39" t="s">
        <v>555</v>
      </c>
      <c r="B22" s="40" t="s">
        <v>67</v>
      </c>
      <c r="C22" s="41">
        <v>0.01</v>
      </c>
      <c r="D22" s="41">
        <v>0.01</v>
      </c>
      <c r="E22" s="41">
        <v>0</v>
      </c>
      <c r="F22" s="42">
        <v>35431</v>
      </c>
    </row>
    <row r="23" spans="1:6" ht="18" customHeight="1" x14ac:dyDescent="0.25">
      <c r="A23" s="39" t="s">
        <v>556</v>
      </c>
      <c r="B23" s="40" t="s">
        <v>63</v>
      </c>
      <c r="C23" s="41">
        <v>0.01</v>
      </c>
      <c r="D23" s="41">
        <v>0.01</v>
      </c>
      <c r="E23" s="41">
        <v>0</v>
      </c>
      <c r="F23" s="42">
        <v>18264</v>
      </c>
    </row>
    <row r="24" spans="1:6" ht="18" customHeight="1" x14ac:dyDescent="0.25">
      <c r="A24" s="39" t="s">
        <v>1035</v>
      </c>
      <c r="B24" s="40" t="s">
        <v>557</v>
      </c>
      <c r="C24" s="41">
        <v>0.02</v>
      </c>
      <c r="D24" s="41">
        <v>0.02</v>
      </c>
      <c r="E24" s="41">
        <v>0</v>
      </c>
      <c r="F24" s="42">
        <v>18264</v>
      </c>
    </row>
    <row r="25" spans="1:6" ht="18" customHeight="1" x14ac:dyDescent="0.25">
      <c r="A25" s="39" t="s">
        <v>558</v>
      </c>
      <c r="B25" s="40" t="s">
        <v>71</v>
      </c>
      <c r="C25" s="41">
        <v>0.01</v>
      </c>
      <c r="D25" s="41">
        <v>0.01</v>
      </c>
      <c r="E25" s="41">
        <v>0</v>
      </c>
      <c r="F25" s="42">
        <v>18264</v>
      </c>
    </row>
    <row r="26" spans="1:6" ht="23.25" customHeight="1" x14ac:dyDescent="0.25">
      <c r="A26" s="39" t="s">
        <v>559</v>
      </c>
      <c r="B26" s="40" t="s">
        <v>560</v>
      </c>
      <c r="C26" s="41">
        <v>0.01</v>
      </c>
      <c r="D26" s="41">
        <v>0.01</v>
      </c>
      <c r="E26" s="41">
        <v>0</v>
      </c>
      <c r="F26" s="42">
        <v>18264</v>
      </c>
    </row>
    <row r="27" spans="1:6" ht="27.75" customHeight="1" x14ac:dyDescent="0.25">
      <c r="A27" s="39" t="s">
        <v>1036</v>
      </c>
      <c r="B27" s="40" t="s">
        <v>561</v>
      </c>
      <c r="C27" s="41">
        <v>0.02</v>
      </c>
      <c r="D27" s="41">
        <v>0.02</v>
      </c>
      <c r="E27" s="41">
        <v>0</v>
      </c>
      <c r="F27" s="42">
        <v>37257</v>
      </c>
    </row>
    <row r="28" spans="1:6" ht="28.5" customHeight="1" x14ac:dyDescent="0.25">
      <c r="A28" s="39" t="s">
        <v>1037</v>
      </c>
      <c r="B28" s="40" t="s">
        <v>562</v>
      </c>
      <c r="C28" s="41">
        <v>0.03</v>
      </c>
      <c r="D28" s="41">
        <v>0.03</v>
      </c>
      <c r="E28" s="41">
        <v>0</v>
      </c>
      <c r="F28" s="42">
        <v>43774</v>
      </c>
    </row>
    <row r="29" spans="1:6" ht="22.5" customHeight="1" x14ac:dyDescent="0.25">
      <c r="A29" s="39" t="s">
        <v>563</v>
      </c>
      <c r="B29" s="40" t="s">
        <v>101</v>
      </c>
      <c r="C29" s="41">
        <v>0.01</v>
      </c>
      <c r="D29" s="41">
        <v>0.01</v>
      </c>
      <c r="E29" s="41">
        <v>0</v>
      </c>
      <c r="F29" s="42">
        <v>31048</v>
      </c>
    </row>
    <row r="30" spans="1:6" ht="34.5" customHeight="1" x14ac:dyDescent="0.25">
      <c r="A30" s="39" t="s">
        <v>564</v>
      </c>
      <c r="B30" s="40" t="s">
        <v>266</v>
      </c>
      <c r="C30" s="41">
        <v>703680</v>
      </c>
      <c r="D30" s="41">
        <v>572326.40000000002</v>
      </c>
      <c r="E30" s="41">
        <v>131353.60000000001</v>
      </c>
      <c r="F30" s="42">
        <v>32874</v>
      </c>
    </row>
    <row r="31" spans="1:6" ht="18" customHeight="1" x14ac:dyDescent="0.25">
      <c r="A31" s="39" t="s">
        <v>1038</v>
      </c>
      <c r="B31" s="40" t="s">
        <v>565</v>
      </c>
      <c r="C31" s="41">
        <v>288000</v>
      </c>
      <c r="D31" s="41">
        <v>172800</v>
      </c>
      <c r="E31" s="41">
        <v>115200</v>
      </c>
      <c r="F31" s="42">
        <v>42736</v>
      </c>
    </row>
    <row r="32" spans="1:6" ht="18" customHeight="1" x14ac:dyDescent="0.25">
      <c r="A32" s="39" t="s">
        <v>566</v>
      </c>
      <c r="B32" s="40" t="s">
        <v>220</v>
      </c>
      <c r="C32" s="41">
        <v>0.01</v>
      </c>
      <c r="D32" s="41">
        <v>0.01</v>
      </c>
      <c r="E32" s="41">
        <v>0</v>
      </c>
      <c r="F32" s="42">
        <v>43774</v>
      </c>
    </row>
    <row r="33" spans="1:6" ht="18" customHeight="1" x14ac:dyDescent="0.25">
      <c r="A33" s="39" t="s">
        <v>567</v>
      </c>
      <c r="B33" s="40" t="s">
        <v>55</v>
      </c>
      <c r="C33" s="41">
        <v>0.01</v>
      </c>
      <c r="D33" s="41">
        <v>0.01</v>
      </c>
      <c r="E33" s="41">
        <v>0</v>
      </c>
      <c r="F33" s="42">
        <v>24838</v>
      </c>
    </row>
    <row r="34" spans="1:6" ht="18" customHeight="1" x14ac:dyDescent="0.25">
      <c r="A34" s="39" t="s">
        <v>568</v>
      </c>
      <c r="B34" s="40" t="s">
        <v>56</v>
      </c>
      <c r="C34" s="41">
        <v>0.01</v>
      </c>
      <c r="D34" s="41">
        <v>0.01</v>
      </c>
      <c r="E34" s="41">
        <v>0</v>
      </c>
      <c r="F34" s="42">
        <v>18264</v>
      </c>
    </row>
    <row r="35" spans="1:6" ht="18" customHeight="1" x14ac:dyDescent="0.25">
      <c r="A35" s="39" t="s">
        <v>569</v>
      </c>
      <c r="B35" s="40" t="s">
        <v>570</v>
      </c>
      <c r="C35" s="41">
        <v>0.01</v>
      </c>
      <c r="D35" s="41">
        <v>0.01</v>
      </c>
      <c r="E35" s="41">
        <v>0</v>
      </c>
      <c r="F35" s="42">
        <v>32874</v>
      </c>
    </row>
    <row r="36" spans="1:6" ht="28.5" customHeight="1" x14ac:dyDescent="0.25">
      <c r="A36" s="39" t="s">
        <v>571</v>
      </c>
      <c r="B36" s="40" t="s">
        <v>297</v>
      </c>
      <c r="C36" s="41">
        <v>0.01</v>
      </c>
      <c r="D36" s="41">
        <v>0.01</v>
      </c>
      <c r="E36" s="41">
        <v>0</v>
      </c>
      <c r="F36" s="42">
        <v>43101</v>
      </c>
    </row>
    <row r="37" spans="1:6" ht="18" customHeight="1" x14ac:dyDescent="0.25">
      <c r="A37" s="39" t="s">
        <v>572</v>
      </c>
      <c r="B37" s="40" t="s">
        <v>59</v>
      </c>
      <c r="C37" s="41">
        <v>0.01</v>
      </c>
      <c r="D37" s="41">
        <v>0.01</v>
      </c>
      <c r="E37" s="41">
        <v>0</v>
      </c>
      <c r="F37" s="42">
        <v>18264</v>
      </c>
    </row>
    <row r="38" spans="1:6" ht="27.75" customHeight="1" x14ac:dyDescent="0.25">
      <c r="A38" s="39" t="s">
        <v>573</v>
      </c>
      <c r="B38" s="40" t="s">
        <v>274</v>
      </c>
      <c r="C38" s="41">
        <v>0.01</v>
      </c>
      <c r="D38" s="41">
        <v>0.01</v>
      </c>
      <c r="E38" s="41">
        <v>0</v>
      </c>
      <c r="F38" s="42">
        <v>33239</v>
      </c>
    </row>
    <row r="39" spans="1:6" ht="18" customHeight="1" x14ac:dyDescent="0.25">
      <c r="A39" s="39" t="s">
        <v>1039</v>
      </c>
      <c r="B39" s="40" t="s">
        <v>574</v>
      </c>
      <c r="C39" s="41">
        <v>0.04</v>
      </c>
      <c r="D39" s="41">
        <v>0.04</v>
      </c>
      <c r="E39" s="41">
        <v>0</v>
      </c>
      <c r="F39" s="42">
        <v>18264</v>
      </c>
    </row>
    <row r="40" spans="1:6" ht="29.25" customHeight="1" x14ac:dyDescent="0.25">
      <c r="A40" s="39" t="s">
        <v>575</v>
      </c>
      <c r="B40" s="40" t="s">
        <v>216</v>
      </c>
      <c r="C40" s="41">
        <v>0.01</v>
      </c>
      <c r="D40" s="41">
        <v>0.01</v>
      </c>
      <c r="E40" s="41">
        <v>0</v>
      </c>
      <c r="F40" s="42">
        <v>42005</v>
      </c>
    </row>
    <row r="41" spans="1:6" ht="39" customHeight="1" x14ac:dyDescent="0.25">
      <c r="A41" s="39" t="s">
        <v>576</v>
      </c>
      <c r="B41" s="40" t="s">
        <v>281</v>
      </c>
      <c r="C41" s="41">
        <v>385999134</v>
      </c>
      <c r="D41" s="41">
        <v>362839185.95999998</v>
      </c>
      <c r="E41" s="41">
        <v>23159948.039999999</v>
      </c>
      <c r="F41" s="42">
        <v>37987</v>
      </c>
    </row>
    <row r="42" spans="1:6" ht="21.75" customHeight="1" x14ac:dyDescent="0.25">
      <c r="A42" s="39" t="s">
        <v>577</v>
      </c>
      <c r="B42" s="40" t="s">
        <v>276</v>
      </c>
      <c r="C42" s="41">
        <v>0.01</v>
      </c>
      <c r="D42" s="41">
        <v>0.01</v>
      </c>
      <c r="E42" s="41">
        <v>0</v>
      </c>
      <c r="F42" s="42">
        <v>18264</v>
      </c>
    </row>
    <row r="43" spans="1:6" ht="33.75" customHeight="1" x14ac:dyDescent="0.25">
      <c r="A43" s="39" t="s">
        <v>578</v>
      </c>
      <c r="B43" s="40" t="s">
        <v>579</v>
      </c>
      <c r="C43" s="41">
        <v>0.01</v>
      </c>
      <c r="D43" s="41">
        <v>0.01</v>
      </c>
      <c r="E43" s="41">
        <v>0</v>
      </c>
      <c r="F43" s="42">
        <v>18264</v>
      </c>
    </row>
    <row r="44" spans="1:6" ht="25.5" customHeight="1" x14ac:dyDescent="0.25">
      <c r="A44" s="39" t="s">
        <v>580</v>
      </c>
      <c r="B44" s="40" t="s">
        <v>545</v>
      </c>
      <c r="C44" s="41">
        <v>3071407</v>
      </c>
      <c r="D44" s="41">
        <v>1123585.49</v>
      </c>
      <c r="E44" s="41">
        <v>1947821.51</v>
      </c>
      <c r="F44" s="42">
        <v>43101</v>
      </c>
    </row>
    <row r="45" spans="1:6" ht="28.5" customHeight="1" x14ac:dyDescent="0.25">
      <c r="A45" s="39" t="s">
        <v>581</v>
      </c>
      <c r="B45" s="40" t="s">
        <v>582</v>
      </c>
      <c r="C45" s="41">
        <v>5516578</v>
      </c>
      <c r="D45" s="41">
        <v>549985.99</v>
      </c>
      <c r="E45" s="41">
        <v>4966592.01</v>
      </c>
      <c r="F45" s="42">
        <v>43101</v>
      </c>
    </row>
    <row r="46" spans="1:6" ht="28.5" customHeight="1" x14ac:dyDescent="0.25">
      <c r="A46" s="39" t="s">
        <v>583</v>
      </c>
      <c r="B46" s="40" t="s">
        <v>277</v>
      </c>
      <c r="C46" s="41">
        <v>0.01</v>
      </c>
      <c r="D46" s="41">
        <v>0.01</v>
      </c>
      <c r="E46" s="41">
        <v>0</v>
      </c>
      <c r="F46" s="42">
        <v>32143</v>
      </c>
    </row>
    <row r="47" spans="1:6" ht="18" customHeight="1" x14ac:dyDescent="0.25">
      <c r="A47" s="39" t="s">
        <v>584</v>
      </c>
      <c r="B47" s="40" t="s">
        <v>275</v>
      </c>
      <c r="C47" s="41">
        <v>0.01</v>
      </c>
      <c r="D47" s="41">
        <v>0.01</v>
      </c>
      <c r="E47" s="41">
        <v>0</v>
      </c>
      <c r="F47" s="42">
        <v>27395</v>
      </c>
    </row>
    <row r="48" spans="1:6" ht="18" customHeight="1" x14ac:dyDescent="0.25">
      <c r="A48" s="39" t="s">
        <v>585</v>
      </c>
      <c r="B48" s="40" t="s">
        <v>90</v>
      </c>
      <c r="C48" s="41">
        <v>0.01</v>
      </c>
      <c r="D48" s="41">
        <v>0.01</v>
      </c>
      <c r="E48" s="41">
        <v>0</v>
      </c>
      <c r="F48" s="42">
        <v>18264</v>
      </c>
    </row>
    <row r="49" spans="1:6" ht="41.25" customHeight="1" x14ac:dyDescent="0.25">
      <c r="A49" s="39" t="s">
        <v>586</v>
      </c>
      <c r="B49" s="40" t="s">
        <v>278</v>
      </c>
      <c r="C49" s="41">
        <v>0.01</v>
      </c>
      <c r="D49" s="41">
        <v>0.01</v>
      </c>
      <c r="E49" s="41">
        <v>0</v>
      </c>
      <c r="F49" s="42">
        <v>30682</v>
      </c>
    </row>
    <row r="50" spans="1:6" ht="41.25" customHeight="1" x14ac:dyDescent="0.25">
      <c r="A50" s="39" t="s">
        <v>587</v>
      </c>
      <c r="B50" s="40" t="s">
        <v>279</v>
      </c>
      <c r="C50" s="41">
        <v>0.01</v>
      </c>
      <c r="D50" s="41">
        <v>0.01</v>
      </c>
      <c r="E50" s="41">
        <v>0</v>
      </c>
      <c r="F50" s="42">
        <v>29587</v>
      </c>
    </row>
    <row r="51" spans="1:6" ht="41.25" customHeight="1" x14ac:dyDescent="0.25">
      <c r="A51" s="39" t="s">
        <v>588</v>
      </c>
      <c r="B51" s="40" t="s">
        <v>280</v>
      </c>
      <c r="C51" s="41">
        <v>0.01</v>
      </c>
      <c r="D51" s="41">
        <v>0.01</v>
      </c>
      <c r="E51" s="41">
        <v>0</v>
      </c>
      <c r="F51" s="42">
        <v>18264</v>
      </c>
    </row>
    <row r="52" spans="1:6" ht="18" customHeight="1" x14ac:dyDescent="0.25">
      <c r="A52" s="39" t="s">
        <v>589</v>
      </c>
      <c r="B52" s="40" t="s">
        <v>71</v>
      </c>
      <c r="C52" s="41">
        <v>0.01</v>
      </c>
      <c r="D52" s="41">
        <v>0.01</v>
      </c>
      <c r="E52" s="41">
        <v>0</v>
      </c>
      <c r="F52" s="42">
        <v>24473</v>
      </c>
    </row>
    <row r="53" spans="1:6" ht="36.75" customHeight="1" x14ac:dyDescent="0.25">
      <c r="A53" s="39" t="s">
        <v>590</v>
      </c>
      <c r="B53" s="40" t="s">
        <v>82</v>
      </c>
      <c r="C53" s="41">
        <v>0.01</v>
      </c>
      <c r="D53" s="41">
        <v>0.01</v>
      </c>
      <c r="E53" s="41">
        <v>0</v>
      </c>
      <c r="F53" s="42">
        <v>25569</v>
      </c>
    </row>
    <row r="54" spans="1:6" ht="30" customHeight="1" x14ac:dyDescent="0.25">
      <c r="A54" s="39" t="s">
        <v>591</v>
      </c>
      <c r="B54" s="40" t="s">
        <v>83</v>
      </c>
      <c r="C54" s="41">
        <v>0.01</v>
      </c>
      <c r="D54" s="41">
        <v>0.01</v>
      </c>
      <c r="E54" s="41">
        <v>0</v>
      </c>
      <c r="F54" s="42">
        <v>27395</v>
      </c>
    </row>
    <row r="55" spans="1:6" ht="18" customHeight="1" x14ac:dyDescent="0.25">
      <c r="A55" s="39" t="s">
        <v>592</v>
      </c>
      <c r="B55" s="40" t="s">
        <v>84</v>
      </c>
      <c r="C55" s="41">
        <v>0.01</v>
      </c>
      <c r="D55" s="41">
        <v>0.01</v>
      </c>
      <c r="E55" s="41">
        <v>0</v>
      </c>
      <c r="F55" s="42">
        <v>18264</v>
      </c>
    </row>
    <row r="56" spans="1:6" ht="18" customHeight="1" x14ac:dyDescent="0.25">
      <c r="A56" s="39" t="s">
        <v>593</v>
      </c>
      <c r="B56" s="40" t="s">
        <v>59</v>
      </c>
      <c r="C56" s="41">
        <v>0.01</v>
      </c>
      <c r="D56" s="41">
        <v>0.01</v>
      </c>
      <c r="E56" s="41">
        <v>0</v>
      </c>
      <c r="F56" s="42">
        <v>21916</v>
      </c>
    </row>
    <row r="57" spans="1:6" ht="18" customHeight="1" x14ac:dyDescent="0.25">
      <c r="A57" s="39" t="s">
        <v>594</v>
      </c>
      <c r="B57" s="40" t="s">
        <v>85</v>
      </c>
      <c r="C57" s="41">
        <v>81000</v>
      </c>
      <c r="D57" s="41">
        <v>22680</v>
      </c>
      <c r="E57" s="41">
        <v>58320</v>
      </c>
      <c r="F57" s="42">
        <v>42005</v>
      </c>
    </row>
    <row r="58" spans="1:6" ht="18" customHeight="1" x14ac:dyDescent="0.25">
      <c r="A58" s="39" t="s">
        <v>595</v>
      </c>
      <c r="B58" s="40" t="s">
        <v>596</v>
      </c>
      <c r="C58" s="41">
        <v>517500</v>
      </c>
      <c r="D58" s="41">
        <v>517500</v>
      </c>
      <c r="E58" s="41">
        <v>0</v>
      </c>
      <c r="F58" s="42">
        <v>42736</v>
      </c>
    </row>
    <row r="59" spans="1:6" ht="18" customHeight="1" x14ac:dyDescent="0.25">
      <c r="A59" s="39" t="s">
        <v>597</v>
      </c>
      <c r="B59" s="40" t="s">
        <v>598</v>
      </c>
      <c r="C59" s="41">
        <v>475200</v>
      </c>
      <c r="D59" s="41">
        <v>475200</v>
      </c>
      <c r="E59" s="41">
        <v>0</v>
      </c>
      <c r="F59" s="42">
        <v>42736</v>
      </c>
    </row>
    <row r="60" spans="1:6" ht="21" customHeight="1" x14ac:dyDescent="0.25">
      <c r="A60" s="39" t="s">
        <v>599</v>
      </c>
      <c r="B60" s="40" t="s">
        <v>57</v>
      </c>
      <c r="C60" s="41">
        <v>0.01</v>
      </c>
      <c r="D60" s="41">
        <v>0.01</v>
      </c>
      <c r="E60" s="41">
        <v>0</v>
      </c>
      <c r="F60" s="42">
        <v>18994</v>
      </c>
    </row>
    <row r="61" spans="1:6" ht="18" customHeight="1" x14ac:dyDescent="0.25">
      <c r="A61" s="39" t="s">
        <v>600</v>
      </c>
      <c r="B61" s="40" t="s">
        <v>58</v>
      </c>
      <c r="C61" s="41">
        <v>0.01</v>
      </c>
      <c r="D61" s="41">
        <v>0.01</v>
      </c>
      <c r="E61" s="41">
        <v>0</v>
      </c>
      <c r="F61" s="42">
        <v>18994</v>
      </c>
    </row>
    <row r="62" spans="1:6" ht="18" customHeight="1" x14ac:dyDescent="0.25">
      <c r="A62" s="39" t="s">
        <v>601</v>
      </c>
      <c r="B62" s="40" t="s">
        <v>59</v>
      </c>
      <c r="C62" s="41">
        <v>0.01</v>
      </c>
      <c r="D62" s="41">
        <v>0.01</v>
      </c>
      <c r="E62" s="41">
        <v>0</v>
      </c>
      <c r="F62" s="42">
        <v>18264</v>
      </c>
    </row>
    <row r="63" spans="1:6" ht="38.25" customHeight="1" x14ac:dyDescent="0.25">
      <c r="A63" s="39" t="s">
        <v>602</v>
      </c>
      <c r="B63" s="40" t="s">
        <v>268</v>
      </c>
      <c r="C63" s="41">
        <v>1937733</v>
      </c>
      <c r="D63" s="41">
        <v>1375790.43</v>
      </c>
      <c r="E63" s="41">
        <v>561942.56999999995</v>
      </c>
      <c r="F63" s="42">
        <v>18994</v>
      </c>
    </row>
    <row r="64" spans="1:6" ht="27.75" customHeight="1" x14ac:dyDescent="0.25">
      <c r="A64" s="39" t="s">
        <v>603</v>
      </c>
      <c r="B64" s="40" t="s">
        <v>60</v>
      </c>
      <c r="C64" s="41">
        <v>1253</v>
      </c>
      <c r="D64" s="41">
        <v>1253</v>
      </c>
      <c r="E64" s="41">
        <v>0</v>
      </c>
      <c r="F64" s="42">
        <v>39814</v>
      </c>
    </row>
    <row r="65" spans="1:6" ht="16.5" customHeight="1" x14ac:dyDescent="0.25">
      <c r="A65" s="39" t="s">
        <v>604</v>
      </c>
      <c r="B65" s="40" t="s">
        <v>267</v>
      </c>
      <c r="C65" s="41">
        <v>176410</v>
      </c>
      <c r="D65" s="41">
        <v>42519.82</v>
      </c>
      <c r="E65" s="41">
        <v>133890.18</v>
      </c>
      <c r="F65" s="42">
        <v>43101</v>
      </c>
    </row>
    <row r="66" spans="1:6" ht="15.75" customHeight="1" x14ac:dyDescent="0.25">
      <c r="A66" s="39" t="s">
        <v>1040</v>
      </c>
      <c r="B66" s="40" t="s">
        <v>605</v>
      </c>
      <c r="C66" s="41">
        <v>100000</v>
      </c>
      <c r="D66" s="41">
        <v>60000</v>
      </c>
      <c r="E66" s="41">
        <v>40000</v>
      </c>
      <c r="F66" s="42">
        <v>43101</v>
      </c>
    </row>
    <row r="67" spans="1:6" ht="27" customHeight="1" x14ac:dyDescent="0.25">
      <c r="A67" s="39" t="s">
        <v>1012</v>
      </c>
      <c r="B67" s="40" t="s">
        <v>1011</v>
      </c>
      <c r="C67" s="41">
        <v>0.01</v>
      </c>
      <c r="D67" s="41">
        <v>0.01</v>
      </c>
      <c r="E67" s="41">
        <v>0</v>
      </c>
      <c r="F67" s="42"/>
    </row>
    <row r="68" spans="1:6" ht="45" customHeight="1" x14ac:dyDescent="0.25">
      <c r="A68" s="39" t="s">
        <v>606</v>
      </c>
      <c r="B68" s="40" t="s">
        <v>77</v>
      </c>
      <c r="C68" s="41">
        <v>0.01</v>
      </c>
      <c r="D68" s="41">
        <v>0.01</v>
      </c>
      <c r="E68" s="41">
        <v>0</v>
      </c>
      <c r="F68" s="42">
        <v>24473</v>
      </c>
    </row>
    <row r="69" spans="1:6" ht="39.75" customHeight="1" x14ac:dyDescent="0.25">
      <c r="A69" s="39" t="s">
        <v>607</v>
      </c>
      <c r="B69" s="40" t="s">
        <v>1263</v>
      </c>
      <c r="C69" s="41">
        <v>0.01</v>
      </c>
      <c r="D69" s="41">
        <v>0.01</v>
      </c>
      <c r="E69" s="41">
        <v>0</v>
      </c>
      <c r="F69" s="42">
        <v>24473</v>
      </c>
    </row>
    <row r="70" spans="1:6" ht="31.5" customHeight="1" x14ac:dyDescent="0.25">
      <c r="A70" s="39" t="s">
        <v>608</v>
      </c>
      <c r="B70" s="40" t="s">
        <v>78</v>
      </c>
      <c r="C70" s="41">
        <v>500000</v>
      </c>
      <c r="D70" s="41">
        <v>162010.87</v>
      </c>
      <c r="E70" s="41">
        <v>337989.13</v>
      </c>
      <c r="F70" s="42">
        <v>41640</v>
      </c>
    </row>
    <row r="71" spans="1:6" ht="27" customHeight="1" x14ac:dyDescent="0.25">
      <c r="A71" s="39" t="s">
        <v>609</v>
      </c>
      <c r="B71" s="40" t="s">
        <v>79</v>
      </c>
      <c r="C71" s="41">
        <v>3000000</v>
      </c>
      <c r="D71" s="41">
        <v>1650000</v>
      </c>
      <c r="E71" s="41">
        <v>1350000</v>
      </c>
      <c r="F71" s="42">
        <v>41640</v>
      </c>
    </row>
    <row r="72" spans="1:6" ht="18" customHeight="1" x14ac:dyDescent="0.25">
      <c r="A72" s="39" t="s">
        <v>610</v>
      </c>
      <c r="B72" s="40" t="s">
        <v>80</v>
      </c>
      <c r="C72" s="41">
        <v>0.01</v>
      </c>
      <c r="D72" s="41">
        <v>0.01</v>
      </c>
      <c r="E72" s="41">
        <v>0</v>
      </c>
      <c r="F72" s="42">
        <v>40179</v>
      </c>
    </row>
    <row r="73" spans="1:6" ht="27" customHeight="1" x14ac:dyDescent="0.25">
      <c r="A73" s="39" t="s">
        <v>611</v>
      </c>
      <c r="B73" s="40" t="s">
        <v>81</v>
      </c>
      <c r="C73" s="41">
        <v>0.01</v>
      </c>
      <c r="D73" s="41">
        <v>0.01</v>
      </c>
      <c r="E73" s="41">
        <v>0</v>
      </c>
      <c r="F73" s="42">
        <v>41640</v>
      </c>
    </row>
    <row r="74" spans="1:6" ht="39.75" customHeight="1" x14ac:dyDescent="0.25">
      <c r="A74" s="39" t="s">
        <v>612</v>
      </c>
      <c r="B74" s="40" t="s">
        <v>272</v>
      </c>
      <c r="C74" s="41">
        <v>1908000</v>
      </c>
      <c r="D74" s="41">
        <v>534240</v>
      </c>
      <c r="E74" s="41">
        <v>1373760</v>
      </c>
      <c r="F74" s="42">
        <v>42005</v>
      </c>
    </row>
    <row r="75" spans="1:6" ht="24" customHeight="1" x14ac:dyDescent="0.25">
      <c r="A75" s="39" t="s">
        <v>613</v>
      </c>
      <c r="B75" s="40" t="s">
        <v>284</v>
      </c>
      <c r="C75" s="41">
        <v>4611307</v>
      </c>
      <c r="D75" s="41">
        <v>459733.06</v>
      </c>
      <c r="E75" s="41">
        <v>4151573.94</v>
      </c>
      <c r="F75" s="42">
        <v>43101</v>
      </c>
    </row>
    <row r="76" spans="1:6" ht="18" customHeight="1" x14ac:dyDescent="0.25">
      <c r="A76" s="39" t="s">
        <v>614</v>
      </c>
      <c r="B76" s="40" t="s">
        <v>615</v>
      </c>
      <c r="C76" s="41">
        <v>780000</v>
      </c>
      <c r="D76" s="41">
        <v>390000</v>
      </c>
      <c r="E76" s="41">
        <v>390000</v>
      </c>
      <c r="F76" s="42">
        <v>41275</v>
      </c>
    </row>
    <row r="77" spans="1:6" ht="18" customHeight="1" x14ac:dyDescent="0.25">
      <c r="A77" s="39" t="s">
        <v>616</v>
      </c>
      <c r="B77" s="40" t="s">
        <v>62</v>
      </c>
      <c r="C77" s="41">
        <v>0.01</v>
      </c>
      <c r="D77" s="41">
        <v>0.01</v>
      </c>
      <c r="E77" s="41">
        <v>0</v>
      </c>
      <c r="F77" s="42">
        <v>20455</v>
      </c>
    </row>
    <row r="78" spans="1:6" ht="18" customHeight="1" x14ac:dyDescent="0.25">
      <c r="A78" s="39" t="s">
        <v>617</v>
      </c>
      <c r="B78" s="40" t="s">
        <v>63</v>
      </c>
      <c r="C78" s="41">
        <v>1300135</v>
      </c>
      <c r="D78" s="41">
        <v>1300135</v>
      </c>
      <c r="E78" s="41">
        <v>0</v>
      </c>
      <c r="F78" s="42">
        <v>36892</v>
      </c>
    </row>
    <row r="79" spans="1:6" ht="18" customHeight="1" x14ac:dyDescent="0.25">
      <c r="A79" s="39" t="s">
        <v>618</v>
      </c>
      <c r="B79" s="40" t="s">
        <v>64</v>
      </c>
      <c r="C79" s="41">
        <v>4416888</v>
      </c>
      <c r="D79" s="41">
        <v>4416888</v>
      </c>
      <c r="E79" s="41">
        <v>0</v>
      </c>
      <c r="F79" s="42">
        <v>37257</v>
      </c>
    </row>
    <row r="80" spans="1:6" ht="22.5" x14ac:dyDescent="0.25">
      <c r="A80" s="39" t="s">
        <v>619</v>
      </c>
      <c r="B80" s="40" t="s">
        <v>65</v>
      </c>
      <c r="C80" s="41">
        <v>392000</v>
      </c>
      <c r="D80" s="41">
        <v>392000</v>
      </c>
      <c r="E80" s="41">
        <v>0</v>
      </c>
      <c r="F80" s="42">
        <v>38353</v>
      </c>
    </row>
    <row r="81" spans="1:6" ht="28.5" customHeight="1" x14ac:dyDescent="0.25">
      <c r="A81" s="39" t="s">
        <v>620</v>
      </c>
      <c r="B81" s="40" t="s">
        <v>66</v>
      </c>
      <c r="C81" s="41">
        <v>7300122</v>
      </c>
      <c r="D81" s="41">
        <v>2993050.02</v>
      </c>
      <c r="E81" s="41">
        <v>4307071.9800000004</v>
      </c>
      <c r="F81" s="42">
        <v>39448</v>
      </c>
    </row>
    <row r="82" spans="1:6" ht="22.5" x14ac:dyDescent="0.25">
      <c r="A82" s="39" t="s">
        <v>621</v>
      </c>
      <c r="B82" s="40" t="s">
        <v>545</v>
      </c>
      <c r="C82" s="41">
        <v>3071407</v>
      </c>
      <c r="D82" s="41">
        <v>1123585.49</v>
      </c>
      <c r="E82" s="41">
        <v>1947821.51</v>
      </c>
      <c r="F82" s="42">
        <v>43101</v>
      </c>
    </row>
    <row r="83" spans="1:6" ht="18" customHeight="1" x14ac:dyDescent="0.25">
      <c r="A83" s="39" t="s">
        <v>622</v>
      </c>
      <c r="B83" s="40" t="s">
        <v>100</v>
      </c>
      <c r="C83" s="41">
        <v>267561</v>
      </c>
      <c r="D83" s="41">
        <v>82176.86</v>
      </c>
      <c r="E83" s="41">
        <v>185384.14</v>
      </c>
      <c r="F83" s="42">
        <v>42736</v>
      </c>
    </row>
    <row r="84" spans="1:6" ht="21.75" customHeight="1" x14ac:dyDescent="0.25">
      <c r="A84" s="39" t="s">
        <v>623</v>
      </c>
      <c r="B84" s="40" t="s">
        <v>545</v>
      </c>
      <c r="C84" s="41">
        <v>3071407</v>
      </c>
      <c r="D84" s="41">
        <v>1123585.49</v>
      </c>
      <c r="E84" s="41">
        <v>1947821.51</v>
      </c>
      <c r="F84" s="42">
        <v>43101</v>
      </c>
    </row>
    <row r="85" spans="1:6" ht="18" customHeight="1" x14ac:dyDescent="0.25">
      <c r="A85" s="39" t="s">
        <v>624</v>
      </c>
      <c r="B85" s="40" t="s">
        <v>625</v>
      </c>
      <c r="C85" s="41">
        <v>0.01</v>
      </c>
      <c r="D85" s="41">
        <v>0.01</v>
      </c>
      <c r="E85" s="41">
        <v>0</v>
      </c>
      <c r="F85" s="42">
        <v>42005</v>
      </c>
    </row>
    <row r="86" spans="1:6" ht="18" customHeight="1" x14ac:dyDescent="0.25">
      <c r="A86" s="39" t="s">
        <v>626</v>
      </c>
      <c r="B86" s="40" t="s">
        <v>625</v>
      </c>
      <c r="C86" s="41">
        <v>0.01</v>
      </c>
      <c r="D86" s="41">
        <v>0.01</v>
      </c>
      <c r="E86" s="41">
        <v>0</v>
      </c>
      <c r="F86" s="42">
        <v>42005</v>
      </c>
    </row>
    <row r="87" spans="1:6" ht="18" customHeight="1" x14ac:dyDescent="0.25">
      <c r="A87" s="39" t="s">
        <v>627</v>
      </c>
      <c r="B87" s="40" t="s">
        <v>86</v>
      </c>
      <c r="C87" s="41">
        <v>0.01</v>
      </c>
      <c r="D87" s="41">
        <v>0.01</v>
      </c>
      <c r="E87" s="41">
        <v>0</v>
      </c>
      <c r="F87" s="42">
        <v>28491</v>
      </c>
    </row>
    <row r="88" spans="1:6" ht="18" customHeight="1" x14ac:dyDescent="0.25">
      <c r="A88" s="39" t="s">
        <v>628</v>
      </c>
      <c r="B88" s="40" t="s">
        <v>72</v>
      </c>
      <c r="C88" s="41">
        <v>0.01</v>
      </c>
      <c r="D88" s="41">
        <v>0.01</v>
      </c>
      <c r="E88" s="41">
        <v>0</v>
      </c>
      <c r="F88" s="42">
        <v>23743</v>
      </c>
    </row>
    <row r="89" spans="1:6" ht="18" customHeight="1" x14ac:dyDescent="0.25">
      <c r="A89" s="39" t="s">
        <v>629</v>
      </c>
      <c r="B89" s="40" t="s">
        <v>630</v>
      </c>
      <c r="C89" s="41">
        <v>325452208</v>
      </c>
      <c r="D89" s="41">
        <v>58481768.82</v>
      </c>
      <c r="E89" s="41">
        <v>266970439.18000001</v>
      </c>
      <c r="F89" s="42">
        <v>42736</v>
      </c>
    </row>
    <row r="90" spans="1:6" ht="18" customHeight="1" x14ac:dyDescent="0.25">
      <c r="A90" s="39" t="s">
        <v>631</v>
      </c>
      <c r="B90" s="40" t="s">
        <v>87</v>
      </c>
      <c r="C90" s="41">
        <v>0.01</v>
      </c>
      <c r="D90" s="41">
        <v>0.01</v>
      </c>
      <c r="E90" s="41">
        <v>0</v>
      </c>
      <c r="F90" s="42">
        <v>37987</v>
      </c>
    </row>
    <row r="91" spans="1:6" ht="18" customHeight="1" x14ac:dyDescent="0.25">
      <c r="A91" s="39" t="s">
        <v>632</v>
      </c>
      <c r="B91" s="40" t="s">
        <v>71</v>
      </c>
      <c r="C91" s="41">
        <v>0.01</v>
      </c>
      <c r="D91" s="41">
        <v>0.01</v>
      </c>
      <c r="E91" s="41">
        <v>0</v>
      </c>
      <c r="F91" s="42">
        <v>25934</v>
      </c>
    </row>
    <row r="92" spans="1:6" ht="18" customHeight="1" x14ac:dyDescent="0.25">
      <c r="A92" s="39" t="s">
        <v>633</v>
      </c>
      <c r="B92" s="40" t="s">
        <v>88</v>
      </c>
      <c r="C92" s="41">
        <v>0.01</v>
      </c>
      <c r="D92" s="41">
        <v>0.01</v>
      </c>
      <c r="E92" s="41">
        <v>0</v>
      </c>
      <c r="F92" s="42">
        <v>18264</v>
      </c>
    </row>
    <row r="93" spans="1:6" ht="18" customHeight="1" x14ac:dyDescent="0.25">
      <c r="A93" s="39" t="s">
        <v>1041</v>
      </c>
      <c r="B93" s="40" t="s">
        <v>84</v>
      </c>
      <c r="C93" s="41">
        <v>0.02</v>
      </c>
      <c r="D93" s="41">
        <v>0.02</v>
      </c>
      <c r="E93" s="41">
        <v>0</v>
      </c>
      <c r="F93" s="42">
        <v>18264</v>
      </c>
    </row>
    <row r="94" spans="1:6" ht="18" customHeight="1" x14ac:dyDescent="0.25">
      <c r="A94" s="39" t="s">
        <v>634</v>
      </c>
      <c r="B94" s="40" t="s">
        <v>84</v>
      </c>
      <c r="C94" s="41">
        <v>0.01</v>
      </c>
      <c r="D94" s="41">
        <v>0.01</v>
      </c>
      <c r="E94" s="41">
        <v>0</v>
      </c>
      <c r="F94" s="42">
        <v>31413</v>
      </c>
    </row>
    <row r="95" spans="1:6" ht="18" customHeight="1" x14ac:dyDescent="0.25">
      <c r="A95" s="39" t="s">
        <v>635</v>
      </c>
      <c r="B95" s="40" t="s">
        <v>89</v>
      </c>
      <c r="C95" s="41">
        <v>0.01</v>
      </c>
      <c r="D95" s="41">
        <v>0.01</v>
      </c>
      <c r="E95" s="41">
        <v>0</v>
      </c>
      <c r="F95" s="42">
        <v>30317</v>
      </c>
    </row>
    <row r="96" spans="1:6" ht="18" customHeight="1" x14ac:dyDescent="0.25">
      <c r="A96" s="39" t="s">
        <v>636</v>
      </c>
      <c r="B96" s="40" t="s">
        <v>59</v>
      </c>
      <c r="C96" s="41">
        <v>0.01</v>
      </c>
      <c r="D96" s="41">
        <v>0.01</v>
      </c>
      <c r="E96" s="41">
        <v>0</v>
      </c>
      <c r="F96" s="42">
        <v>18264</v>
      </c>
    </row>
    <row r="97" spans="1:6" ht="18" customHeight="1" x14ac:dyDescent="0.25">
      <c r="A97" s="39" t="s">
        <v>637</v>
      </c>
      <c r="B97" s="40" t="s">
        <v>61</v>
      </c>
      <c r="C97" s="41">
        <v>3313421</v>
      </c>
      <c r="D97" s="41">
        <v>2937899.95</v>
      </c>
      <c r="E97" s="41">
        <v>375521.05</v>
      </c>
      <c r="F97" s="42">
        <v>35431</v>
      </c>
    </row>
    <row r="98" spans="1:6" ht="25.5" customHeight="1" x14ac:dyDescent="0.25">
      <c r="A98" s="39" t="s">
        <v>638</v>
      </c>
      <c r="B98" s="40" t="s">
        <v>639</v>
      </c>
      <c r="C98" s="41">
        <v>5079364</v>
      </c>
      <c r="D98" s="41">
        <v>430976.24</v>
      </c>
      <c r="E98" s="41">
        <v>4648387.76</v>
      </c>
      <c r="F98" s="42">
        <v>43101</v>
      </c>
    </row>
    <row r="99" spans="1:6" ht="18" customHeight="1" x14ac:dyDescent="0.25">
      <c r="A99" s="39" t="s">
        <v>640</v>
      </c>
      <c r="B99" s="40" t="s">
        <v>91</v>
      </c>
      <c r="C99" s="41">
        <v>0.01</v>
      </c>
      <c r="D99" s="41">
        <v>0.01</v>
      </c>
      <c r="E99" s="41">
        <v>0</v>
      </c>
      <c r="F99" s="42">
        <v>29952</v>
      </c>
    </row>
    <row r="100" spans="1:6" ht="18" customHeight="1" x14ac:dyDescent="0.25">
      <c r="A100" s="39" t="s">
        <v>641</v>
      </c>
      <c r="B100" s="40" t="s">
        <v>228</v>
      </c>
      <c r="C100" s="41">
        <v>0.01</v>
      </c>
      <c r="D100" s="41">
        <v>0.01</v>
      </c>
      <c r="E100" s="41">
        <v>0</v>
      </c>
      <c r="F100" s="42">
        <v>30317</v>
      </c>
    </row>
    <row r="101" spans="1:6" ht="18" customHeight="1" x14ac:dyDescent="0.25">
      <c r="A101" s="39" t="s">
        <v>1042</v>
      </c>
      <c r="B101" s="40" t="s">
        <v>642</v>
      </c>
      <c r="C101" s="41">
        <v>0.02</v>
      </c>
      <c r="D101" s="41">
        <v>0.02</v>
      </c>
      <c r="E101" s="41">
        <v>0</v>
      </c>
      <c r="F101" s="42">
        <v>32874</v>
      </c>
    </row>
    <row r="102" spans="1:6" ht="22.5" x14ac:dyDescent="0.25">
      <c r="A102" s="39" t="s">
        <v>643</v>
      </c>
      <c r="B102" s="40" t="s">
        <v>545</v>
      </c>
      <c r="C102" s="41">
        <v>3071407</v>
      </c>
      <c r="D102" s="41">
        <v>1123585.49</v>
      </c>
      <c r="E102" s="41">
        <v>1947821.51</v>
      </c>
      <c r="F102" s="42">
        <v>43101</v>
      </c>
    </row>
    <row r="103" spans="1:6" ht="18" customHeight="1" x14ac:dyDescent="0.25">
      <c r="A103" s="39" t="s">
        <v>1043</v>
      </c>
      <c r="B103" s="40" t="s">
        <v>292</v>
      </c>
      <c r="C103" s="41">
        <v>0.18</v>
      </c>
      <c r="D103" s="41">
        <v>0.18</v>
      </c>
      <c r="E103" s="41">
        <v>0</v>
      </c>
      <c r="F103" s="42">
        <v>36526</v>
      </c>
    </row>
    <row r="104" spans="1:6" ht="18" customHeight="1" x14ac:dyDescent="0.25">
      <c r="A104" s="39" t="s">
        <v>644</v>
      </c>
      <c r="B104" s="40" t="s">
        <v>58</v>
      </c>
      <c r="C104" s="41">
        <v>0.01</v>
      </c>
      <c r="D104" s="41">
        <v>0.01</v>
      </c>
      <c r="E104" s="41">
        <v>0</v>
      </c>
      <c r="F104" s="42">
        <v>31413</v>
      </c>
    </row>
    <row r="105" spans="1:6" ht="18" customHeight="1" x14ac:dyDescent="0.25">
      <c r="A105" s="39" t="s">
        <v>645</v>
      </c>
      <c r="B105" s="40" t="s">
        <v>92</v>
      </c>
      <c r="C105" s="41">
        <v>0.01</v>
      </c>
      <c r="D105" s="41">
        <v>0.01</v>
      </c>
      <c r="E105" s="41">
        <v>0</v>
      </c>
      <c r="F105" s="42">
        <v>31413</v>
      </c>
    </row>
    <row r="106" spans="1:6" ht="24.75" customHeight="1" x14ac:dyDescent="0.25">
      <c r="A106" s="39" t="s">
        <v>646</v>
      </c>
      <c r="B106" s="40" t="s">
        <v>647</v>
      </c>
      <c r="C106" s="41">
        <v>0.01</v>
      </c>
      <c r="D106" s="41">
        <v>0.01</v>
      </c>
      <c r="E106" s="41">
        <v>0</v>
      </c>
      <c r="F106" s="42">
        <v>18264</v>
      </c>
    </row>
    <row r="107" spans="1:6" ht="18" customHeight="1" x14ac:dyDescent="0.25">
      <c r="A107" s="39" t="s">
        <v>648</v>
      </c>
      <c r="B107" s="40" t="s">
        <v>649</v>
      </c>
      <c r="C107" s="41">
        <v>0.01</v>
      </c>
      <c r="D107" s="41">
        <v>0.01</v>
      </c>
      <c r="E107" s="41">
        <v>0</v>
      </c>
      <c r="F107" s="42">
        <v>29952</v>
      </c>
    </row>
    <row r="108" spans="1:6" ht="29.25" customHeight="1" x14ac:dyDescent="0.25">
      <c r="A108" s="39" t="s">
        <v>650</v>
      </c>
      <c r="B108" s="40" t="s">
        <v>217</v>
      </c>
      <c r="C108" s="41">
        <v>0.01</v>
      </c>
      <c r="D108" s="41">
        <v>0.01</v>
      </c>
      <c r="E108" s="41">
        <v>0</v>
      </c>
      <c r="F108" s="42">
        <v>31413</v>
      </c>
    </row>
    <row r="109" spans="1:6" ht="18" customHeight="1" x14ac:dyDescent="0.25">
      <c r="A109" s="39" t="s">
        <v>651</v>
      </c>
      <c r="B109" s="40" t="s">
        <v>652</v>
      </c>
      <c r="C109" s="41">
        <v>0.01</v>
      </c>
      <c r="D109" s="41">
        <v>0.01</v>
      </c>
      <c r="E109" s="41">
        <v>0</v>
      </c>
      <c r="F109" s="42">
        <v>18264</v>
      </c>
    </row>
    <row r="110" spans="1:6" ht="26.25" customHeight="1" x14ac:dyDescent="0.25">
      <c r="A110" s="39" t="s">
        <v>653</v>
      </c>
      <c r="B110" s="40" t="s">
        <v>227</v>
      </c>
      <c r="C110" s="41">
        <v>0.01</v>
      </c>
      <c r="D110" s="41">
        <v>0.01</v>
      </c>
      <c r="E110" s="41">
        <v>0</v>
      </c>
      <c r="F110" s="42">
        <v>26299</v>
      </c>
    </row>
    <row r="111" spans="1:6" ht="28.5" customHeight="1" x14ac:dyDescent="0.25">
      <c r="A111" s="39" t="s">
        <v>654</v>
      </c>
      <c r="B111" s="40" t="s">
        <v>226</v>
      </c>
      <c r="C111" s="41">
        <v>0.01</v>
      </c>
      <c r="D111" s="41">
        <v>0.01</v>
      </c>
      <c r="E111" s="41">
        <v>0</v>
      </c>
      <c r="F111" s="42">
        <v>42005</v>
      </c>
    </row>
    <row r="112" spans="1:6" ht="25.5" customHeight="1" x14ac:dyDescent="0.25">
      <c r="A112" s="39" t="s">
        <v>655</v>
      </c>
      <c r="B112" s="40" t="s">
        <v>93</v>
      </c>
      <c r="C112" s="41">
        <v>5525000</v>
      </c>
      <c r="D112" s="41">
        <v>1105000</v>
      </c>
      <c r="E112" s="41">
        <v>4420000</v>
      </c>
      <c r="F112" s="42">
        <v>40544</v>
      </c>
    </row>
    <row r="113" spans="1:6" ht="18" customHeight="1" x14ac:dyDescent="0.25">
      <c r="A113" s="39" t="s">
        <v>1044</v>
      </c>
      <c r="B113" s="40" t="s">
        <v>656</v>
      </c>
      <c r="C113" s="41">
        <v>324720</v>
      </c>
      <c r="D113" s="41">
        <v>178596</v>
      </c>
      <c r="E113" s="41">
        <v>146124</v>
      </c>
      <c r="F113" s="42">
        <v>43466</v>
      </c>
    </row>
    <row r="114" spans="1:6" ht="24.75" customHeight="1" x14ac:dyDescent="0.25">
      <c r="A114" s="39" t="s">
        <v>657</v>
      </c>
      <c r="B114" s="40" t="s">
        <v>65</v>
      </c>
      <c r="C114" s="41">
        <v>162500</v>
      </c>
      <c r="D114" s="41">
        <v>104000</v>
      </c>
      <c r="E114" s="41">
        <v>58500</v>
      </c>
      <c r="F114" s="42">
        <v>40544</v>
      </c>
    </row>
    <row r="115" spans="1:6" ht="18" customHeight="1" x14ac:dyDescent="0.25">
      <c r="A115" s="39" t="s">
        <v>658</v>
      </c>
      <c r="B115" s="40" t="s">
        <v>656</v>
      </c>
      <c r="C115" s="41">
        <v>54120</v>
      </c>
      <c r="D115" s="41">
        <v>40590</v>
      </c>
      <c r="E115" s="41">
        <v>13530</v>
      </c>
      <c r="F115" s="42">
        <v>42736</v>
      </c>
    </row>
    <row r="116" spans="1:6" ht="18" customHeight="1" x14ac:dyDescent="0.25">
      <c r="A116" s="39" t="s">
        <v>659</v>
      </c>
      <c r="B116" s="40" t="s">
        <v>94</v>
      </c>
      <c r="C116" s="41">
        <v>343686</v>
      </c>
      <c r="D116" s="41">
        <v>119651.05</v>
      </c>
      <c r="E116" s="41">
        <v>224034.95</v>
      </c>
      <c r="F116" s="42">
        <v>42370</v>
      </c>
    </row>
    <row r="117" spans="1:6" ht="18" customHeight="1" x14ac:dyDescent="0.25">
      <c r="A117" s="39" t="s">
        <v>660</v>
      </c>
      <c r="B117" s="40" t="s">
        <v>95</v>
      </c>
      <c r="C117" s="41">
        <v>102400</v>
      </c>
      <c r="D117" s="41">
        <v>40960</v>
      </c>
      <c r="E117" s="41">
        <v>61440</v>
      </c>
      <c r="F117" s="42">
        <v>41640</v>
      </c>
    </row>
    <row r="118" spans="1:6" ht="18" customHeight="1" x14ac:dyDescent="0.25">
      <c r="A118" s="39" t="s">
        <v>661</v>
      </c>
      <c r="B118" s="40" t="s">
        <v>96</v>
      </c>
      <c r="C118" s="41">
        <v>302600</v>
      </c>
      <c r="D118" s="41">
        <v>84728</v>
      </c>
      <c r="E118" s="41">
        <v>217872</v>
      </c>
      <c r="F118" s="42">
        <v>41640</v>
      </c>
    </row>
    <row r="119" spans="1:6" ht="18" customHeight="1" x14ac:dyDescent="0.25">
      <c r="A119" s="39" t="s">
        <v>662</v>
      </c>
      <c r="B119" s="40" t="s">
        <v>97</v>
      </c>
      <c r="C119" s="41">
        <v>557952</v>
      </c>
      <c r="D119" s="41">
        <v>256657.76</v>
      </c>
      <c r="E119" s="41">
        <v>301294.24</v>
      </c>
      <c r="F119" s="42">
        <v>41640</v>
      </c>
    </row>
    <row r="120" spans="1:6" ht="18" customHeight="1" x14ac:dyDescent="0.25">
      <c r="A120" s="39" t="s">
        <v>663</v>
      </c>
      <c r="B120" s="40" t="s">
        <v>222</v>
      </c>
      <c r="C120" s="41">
        <v>271040</v>
      </c>
      <c r="D120" s="41">
        <v>83244.63</v>
      </c>
      <c r="E120" s="41">
        <v>187795.37</v>
      </c>
      <c r="F120" s="42">
        <v>42736</v>
      </c>
    </row>
    <row r="121" spans="1:6" ht="21.75" customHeight="1" x14ac:dyDescent="0.25">
      <c r="A121" s="39" t="s">
        <v>664</v>
      </c>
      <c r="B121" s="40" t="s">
        <v>545</v>
      </c>
      <c r="C121" s="41">
        <v>3071407</v>
      </c>
      <c r="D121" s="41">
        <v>1123585.49</v>
      </c>
      <c r="E121" s="41">
        <v>1947821.51</v>
      </c>
      <c r="F121" s="42">
        <v>43101</v>
      </c>
    </row>
    <row r="122" spans="1:6" ht="18" customHeight="1" x14ac:dyDescent="0.25">
      <c r="A122" s="39" t="s">
        <v>665</v>
      </c>
      <c r="B122" s="40" t="s">
        <v>98</v>
      </c>
      <c r="C122" s="41">
        <v>0.01</v>
      </c>
      <c r="D122" s="41">
        <v>0.01</v>
      </c>
      <c r="E122" s="41">
        <v>0</v>
      </c>
      <c r="F122" s="42">
        <v>27030</v>
      </c>
    </row>
    <row r="123" spans="1:6" ht="18" customHeight="1" x14ac:dyDescent="0.25">
      <c r="A123" s="39" t="s">
        <v>666</v>
      </c>
      <c r="B123" s="40" t="s">
        <v>98</v>
      </c>
      <c r="C123" s="41">
        <v>0.01</v>
      </c>
      <c r="D123" s="41">
        <v>0.01</v>
      </c>
      <c r="E123" s="41">
        <v>0</v>
      </c>
      <c r="F123" s="42">
        <v>23743</v>
      </c>
    </row>
    <row r="124" spans="1:6" ht="18" customHeight="1" x14ac:dyDescent="0.25">
      <c r="A124" s="39" t="s">
        <v>667</v>
      </c>
      <c r="B124" s="40" t="s">
        <v>98</v>
      </c>
      <c r="C124" s="41">
        <v>0.01</v>
      </c>
      <c r="D124" s="41">
        <v>0.01</v>
      </c>
      <c r="E124" s="41">
        <v>0</v>
      </c>
      <c r="F124" s="42">
        <v>25934</v>
      </c>
    </row>
    <row r="125" spans="1:6" ht="18" customHeight="1" x14ac:dyDescent="0.25">
      <c r="A125" s="39" t="s">
        <v>668</v>
      </c>
      <c r="B125" s="40" t="s">
        <v>98</v>
      </c>
      <c r="C125" s="41">
        <v>0.01</v>
      </c>
      <c r="D125" s="41">
        <v>0.01</v>
      </c>
      <c r="E125" s="41">
        <v>0</v>
      </c>
      <c r="F125" s="42">
        <v>36526</v>
      </c>
    </row>
    <row r="126" spans="1:6" ht="18" customHeight="1" x14ac:dyDescent="0.25">
      <c r="A126" s="39" t="s">
        <v>669</v>
      </c>
      <c r="B126" s="40" t="s">
        <v>84</v>
      </c>
      <c r="C126" s="41">
        <v>0.01</v>
      </c>
      <c r="D126" s="41">
        <v>0.01</v>
      </c>
      <c r="E126" s="41">
        <v>0</v>
      </c>
      <c r="F126" s="42">
        <v>18264</v>
      </c>
    </row>
    <row r="127" spans="1:6" ht="18" customHeight="1" x14ac:dyDescent="0.25">
      <c r="A127" s="39" t="s">
        <v>670</v>
      </c>
      <c r="B127" s="40" t="s">
        <v>99</v>
      </c>
      <c r="C127" s="41">
        <v>0.01</v>
      </c>
      <c r="D127" s="41">
        <v>0.01</v>
      </c>
      <c r="E127" s="41">
        <v>0</v>
      </c>
      <c r="F127" s="42">
        <v>41640</v>
      </c>
    </row>
    <row r="128" spans="1:6" ht="26.25" customHeight="1" x14ac:dyDescent="0.25">
      <c r="A128" s="39" t="s">
        <v>671</v>
      </c>
      <c r="B128" s="40" t="s">
        <v>291</v>
      </c>
      <c r="C128" s="41">
        <v>465600</v>
      </c>
      <c r="D128" s="41">
        <v>32592</v>
      </c>
      <c r="E128" s="41">
        <v>433008</v>
      </c>
      <c r="F128" s="42">
        <v>43448</v>
      </c>
    </row>
    <row r="129" spans="1:6" ht="21.75" customHeight="1" x14ac:dyDescent="0.25">
      <c r="A129" s="39" t="s">
        <v>1021</v>
      </c>
      <c r="B129" s="40" t="s">
        <v>1045</v>
      </c>
      <c r="C129" s="41">
        <v>0.01</v>
      </c>
      <c r="D129" s="41">
        <v>0.01</v>
      </c>
      <c r="E129" s="41">
        <v>0</v>
      </c>
      <c r="F129" s="42">
        <v>43739</v>
      </c>
    </row>
    <row r="130" spans="1:6" ht="21" customHeight="1" x14ac:dyDescent="0.25">
      <c r="A130" s="39" t="s">
        <v>1046</v>
      </c>
      <c r="B130" s="40" t="s">
        <v>59</v>
      </c>
      <c r="C130" s="41">
        <v>0.01</v>
      </c>
      <c r="D130" s="41">
        <v>0.01</v>
      </c>
      <c r="E130" s="41">
        <v>0</v>
      </c>
      <c r="F130" s="42">
        <v>18264</v>
      </c>
    </row>
    <row r="131" spans="1:6" ht="16.5" customHeight="1" x14ac:dyDescent="0.25">
      <c r="A131" s="39" t="s">
        <v>1022</v>
      </c>
      <c r="B131" s="40" t="s">
        <v>59</v>
      </c>
      <c r="C131" s="41">
        <v>0.02</v>
      </c>
      <c r="D131" s="41">
        <v>0.01</v>
      </c>
      <c r="E131" s="41">
        <v>0</v>
      </c>
      <c r="F131" s="42">
        <v>25569</v>
      </c>
    </row>
    <row r="132" spans="1:6" ht="38.25" customHeight="1" x14ac:dyDescent="0.25">
      <c r="A132" s="39" t="s">
        <v>672</v>
      </c>
      <c r="B132" s="40" t="s">
        <v>673</v>
      </c>
      <c r="C132" s="41">
        <v>2953000</v>
      </c>
      <c r="D132" s="41">
        <v>664425</v>
      </c>
      <c r="E132" s="41">
        <v>2288575</v>
      </c>
      <c r="F132" s="42">
        <v>42736</v>
      </c>
    </row>
    <row r="133" spans="1:6" ht="29.25" customHeight="1" x14ac:dyDescent="0.25">
      <c r="A133" s="39" t="s">
        <v>674</v>
      </c>
      <c r="B133" s="40" t="s">
        <v>675</v>
      </c>
      <c r="C133" s="41">
        <v>811453</v>
      </c>
      <c r="D133" s="41">
        <v>89094.11</v>
      </c>
      <c r="E133" s="41">
        <v>722358.89</v>
      </c>
      <c r="F133" s="42">
        <v>42736</v>
      </c>
    </row>
    <row r="134" spans="1:6" ht="18" customHeight="1" x14ac:dyDescent="0.25">
      <c r="A134" s="39" t="s">
        <v>676</v>
      </c>
      <c r="B134" s="40" t="s">
        <v>90</v>
      </c>
      <c r="C134" s="41">
        <v>457</v>
      </c>
      <c r="D134" s="41">
        <v>457</v>
      </c>
      <c r="E134" s="41">
        <v>0</v>
      </c>
      <c r="F134" s="42">
        <v>23743</v>
      </c>
    </row>
    <row r="135" spans="1:6" ht="36" customHeight="1" x14ac:dyDescent="0.25">
      <c r="A135" s="39" t="s">
        <v>677</v>
      </c>
      <c r="B135" s="40" t="s">
        <v>218</v>
      </c>
      <c r="C135" s="41">
        <v>350419218</v>
      </c>
      <c r="D135" s="41">
        <v>213755722.62</v>
      </c>
      <c r="E135" s="41">
        <v>136663495.38</v>
      </c>
      <c r="F135" s="42">
        <v>23743</v>
      </c>
    </row>
    <row r="136" spans="1:6" ht="18" customHeight="1" x14ac:dyDescent="0.25">
      <c r="A136" s="39" t="s">
        <v>678</v>
      </c>
      <c r="B136" s="40" t="s">
        <v>65</v>
      </c>
      <c r="C136" s="41">
        <v>4698430</v>
      </c>
      <c r="D136" s="41">
        <v>1643472.15</v>
      </c>
      <c r="E136" s="41">
        <v>3054957.85</v>
      </c>
      <c r="F136" s="42">
        <v>42370</v>
      </c>
    </row>
    <row r="137" spans="1:6" ht="18" customHeight="1" x14ac:dyDescent="0.25">
      <c r="A137" s="39" t="s">
        <v>679</v>
      </c>
      <c r="B137" s="40" t="s">
        <v>69</v>
      </c>
      <c r="C137" s="41">
        <v>446737</v>
      </c>
      <c r="D137" s="41">
        <v>120162.7</v>
      </c>
      <c r="E137" s="41">
        <v>326574.3</v>
      </c>
      <c r="F137" s="42">
        <v>42370</v>
      </c>
    </row>
    <row r="138" spans="1:6" ht="41.25" customHeight="1" x14ac:dyDescent="0.25">
      <c r="A138" s="39" t="s">
        <v>680</v>
      </c>
      <c r="B138" s="40" t="s">
        <v>70</v>
      </c>
      <c r="C138" s="41">
        <v>0.01</v>
      </c>
      <c r="D138" s="41">
        <v>0.01</v>
      </c>
      <c r="E138" s="41">
        <v>0</v>
      </c>
      <c r="F138" s="42">
        <v>34700</v>
      </c>
    </row>
    <row r="139" spans="1:6" ht="25.5" customHeight="1" x14ac:dyDescent="0.25">
      <c r="A139" s="39" t="s">
        <v>681</v>
      </c>
      <c r="B139" s="40" t="s">
        <v>682</v>
      </c>
      <c r="C139" s="41">
        <v>3506752</v>
      </c>
      <c r="D139" s="41">
        <v>349612.47</v>
      </c>
      <c r="E139" s="41">
        <v>3157139.53</v>
      </c>
      <c r="F139" s="42">
        <v>43101</v>
      </c>
    </row>
    <row r="140" spans="1:6" ht="18" customHeight="1" x14ac:dyDescent="0.25">
      <c r="A140" s="39" t="s">
        <v>683</v>
      </c>
      <c r="B140" s="40" t="s">
        <v>71</v>
      </c>
      <c r="C140" s="41">
        <v>0.01</v>
      </c>
      <c r="D140" s="41">
        <v>0.01</v>
      </c>
      <c r="E140" s="41">
        <v>0</v>
      </c>
      <c r="F140" s="42">
        <v>27395</v>
      </c>
    </row>
    <row r="141" spans="1:6" ht="18" customHeight="1" x14ac:dyDescent="0.25">
      <c r="A141" s="39" t="s">
        <v>1047</v>
      </c>
      <c r="B141" s="40" t="s">
        <v>59</v>
      </c>
      <c r="C141" s="41">
        <v>0.02</v>
      </c>
      <c r="D141" s="41">
        <v>0.02</v>
      </c>
      <c r="E141" s="41">
        <v>0</v>
      </c>
      <c r="F141" s="42">
        <v>18264</v>
      </c>
    </row>
    <row r="142" spans="1:6" ht="18" customHeight="1" x14ac:dyDescent="0.25">
      <c r="A142" s="39" t="s">
        <v>684</v>
      </c>
      <c r="B142" s="40" t="s">
        <v>72</v>
      </c>
      <c r="C142" s="41">
        <v>0.01</v>
      </c>
      <c r="D142" s="41">
        <v>0.01</v>
      </c>
      <c r="E142" s="41">
        <v>0</v>
      </c>
      <c r="F142" s="42">
        <v>34700</v>
      </c>
    </row>
    <row r="143" spans="1:6" ht="18" customHeight="1" x14ac:dyDescent="0.25">
      <c r="A143" s="39" t="s">
        <v>685</v>
      </c>
      <c r="B143" s="40" t="s">
        <v>73</v>
      </c>
      <c r="C143" s="41">
        <v>0.01</v>
      </c>
      <c r="D143" s="41">
        <v>0.01</v>
      </c>
      <c r="E143" s="41">
        <v>0</v>
      </c>
      <c r="F143" s="42">
        <v>36526</v>
      </c>
    </row>
    <row r="144" spans="1:6" ht="18" customHeight="1" x14ac:dyDescent="0.25">
      <c r="A144" s="39" t="s">
        <v>686</v>
      </c>
      <c r="B144" s="40" t="s">
        <v>74</v>
      </c>
      <c r="C144" s="41">
        <v>138580</v>
      </c>
      <c r="D144" s="41">
        <v>138580</v>
      </c>
      <c r="E144" s="41">
        <v>0</v>
      </c>
      <c r="F144" s="42">
        <v>22647</v>
      </c>
    </row>
    <row r="145" spans="1:6" ht="18" customHeight="1" x14ac:dyDescent="0.25">
      <c r="A145" s="39" t="s">
        <v>687</v>
      </c>
      <c r="B145" s="40" t="s">
        <v>75</v>
      </c>
      <c r="C145" s="41">
        <v>0.01</v>
      </c>
      <c r="D145" s="41">
        <v>0.01</v>
      </c>
      <c r="E145" s="41">
        <v>0</v>
      </c>
      <c r="F145" s="42">
        <v>18264</v>
      </c>
    </row>
    <row r="146" spans="1:6" ht="18" customHeight="1" x14ac:dyDescent="0.25">
      <c r="A146" s="39" t="s">
        <v>688</v>
      </c>
      <c r="B146" s="40" t="s">
        <v>76</v>
      </c>
      <c r="C146" s="41">
        <v>116250</v>
      </c>
      <c r="D146" s="41">
        <v>116250</v>
      </c>
      <c r="E146" s="41">
        <v>0</v>
      </c>
      <c r="F146" s="42">
        <v>35431</v>
      </c>
    </row>
    <row r="147" spans="1:6" ht="18" customHeight="1" x14ac:dyDescent="0.25">
      <c r="A147" s="39" t="s">
        <v>689</v>
      </c>
      <c r="B147" s="40" t="s">
        <v>286</v>
      </c>
      <c r="C147" s="41">
        <v>15000000</v>
      </c>
      <c r="D147" s="41">
        <v>7250000</v>
      </c>
      <c r="E147" s="41">
        <v>7750000</v>
      </c>
      <c r="F147" s="42">
        <v>39448</v>
      </c>
    </row>
    <row r="148" spans="1:6" ht="18" customHeight="1" x14ac:dyDescent="0.25">
      <c r="A148" s="39" t="s">
        <v>690</v>
      </c>
      <c r="B148" s="40" t="s">
        <v>287</v>
      </c>
      <c r="C148" s="41">
        <v>0.01</v>
      </c>
      <c r="D148" s="41">
        <v>0.01</v>
      </c>
      <c r="E148" s="41">
        <v>0</v>
      </c>
      <c r="F148" s="42">
        <v>35431</v>
      </c>
    </row>
    <row r="149" spans="1:6" ht="24" customHeight="1" x14ac:dyDescent="0.25">
      <c r="A149" s="39" t="s">
        <v>691</v>
      </c>
      <c r="B149" s="40" t="s">
        <v>692</v>
      </c>
      <c r="C149" s="41">
        <v>2015000</v>
      </c>
      <c r="D149" s="41">
        <v>0</v>
      </c>
      <c r="E149" s="41">
        <v>2015000</v>
      </c>
      <c r="F149" s="42">
        <v>31778</v>
      </c>
    </row>
    <row r="150" spans="1:6" ht="18" customHeight="1" x14ac:dyDescent="0.25">
      <c r="A150" s="39" t="s">
        <v>693</v>
      </c>
      <c r="B150" s="40" t="s">
        <v>694</v>
      </c>
      <c r="C150" s="41">
        <v>900</v>
      </c>
      <c r="D150" s="41">
        <v>900</v>
      </c>
      <c r="E150" s="41">
        <v>0</v>
      </c>
      <c r="F150" s="42">
        <v>31048</v>
      </c>
    </row>
    <row r="151" spans="1:6" ht="18" customHeight="1" x14ac:dyDescent="0.25">
      <c r="A151" s="39" t="s">
        <v>698</v>
      </c>
      <c r="B151" s="40" t="s">
        <v>699</v>
      </c>
      <c r="C151" s="41">
        <v>0.01</v>
      </c>
      <c r="D151" s="41">
        <v>0.01</v>
      </c>
      <c r="E151" s="41">
        <v>0</v>
      </c>
      <c r="F151" s="42">
        <v>33239</v>
      </c>
    </row>
    <row r="152" spans="1:6" ht="18" customHeight="1" x14ac:dyDescent="0.25">
      <c r="A152" s="39" t="s">
        <v>700</v>
      </c>
      <c r="B152" s="40" t="s">
        <v>701</v>
      </c>
      <c r="C152" s="41">
        <v>8342500</v>
      </c>
      <c r="D152" s="41">
        <v>7786333.3399999999</v>
      </c>
      <c r="E152" s="41">
        <v>556166.66</v>
      </c>
      <c r="F152" s="42">
        <v>38353</v>
      </c>
    </row>
    <row r="153" spans="1:6" ht="50.25" customHeight="1" x14ac:dyDescent="0.25">
      <c r="A153" s="39" t="s">
        <v>702</v>
      </c>
      <c r="B153" s="40" t="s">
        <v>703</v>
      </c>
      <c r="C153" s="41">
        <v>1300784</v>
      </c>
      <c r="D153" s="41">
        <v>433594.67</v>
      </c>
      <c r="E153" s="41">
        <v>867189.33</v>
      </c>
      <c r="F153" s="42">
        <v>39814</v>
      </c>
    </row>
    <row r="154" spans="1:6" ht="33" customHeight="1" x14ac:dyDescent="0.25">
      <c r="A154" s="39" t="s">
        <v>1048</v>
      </c>
      <c r="B154" s="40" t="s">
        <v>1049</v>
      </c>
      <c r="C154" s="41">
        <v>0.5</v>
      </c>
      <c r="D154" s="41">
        <v>0.5</v>
      </c>
      <c r="E154" s="41">
        <v>0</v>
      </c>
      <c r="F154" s="42">
        <v>31413</v>
      </c>
    </row>
    <row r="155" spans="1:6" ht="33" customHeight="1" x14ac:dyDescent="0.25">
      <c r="A155" s="39" t="s">
        <v>704</v>
      </c>
      <c r="B155" s="40" t="s">
        <v>705</v>
      </c>
      <c r="C155" s="41">
        <v>0.01</v>
      </c>
      <c r="D155" s="41">
        <v>0.01</v>
      </c>
      <c r="E155" s="41">
        <v>0</v>
      </c>
      <c r="F155" s="42">
        <v>25569</v>
      </c>
    </row>
    <row r="156" spans="1:6" ht="33" customHeight="1" x14ac:dyDescent="0.25">
      <c r="A156" s="39" t="s">
        <v>706</v>
      </c>
      <c r="B156" s="40" t="s">
        <v>707</v>
      </c>
      <c r="C156" s="41">
        <v>2210</v>
      </c>
      <c r="D156" s="41">
        <v>2210</v>
      </c>
      <c r="E156" s="41">
        <v>0</v>
      </c>
      <c r="F156" s="42">
        <v>25569</v>
      </c>
    </row>
    <row r="157" spans="1:6" ht="33" customHeight="1" x14ac:dyDescent="0.25">
      <c r="A157" s="39" t="s">
        <v>708</v>
      </c>
      <c r="B157" s="40" t="s">
        <v>709</v>
      </c>
      <c r="C157" s="41">
        <v>1600</v>
      </c>
      <c r="D157" s="41">
        <v>1600</v>
      </c>
      <c r="E157" s="41">
        <v>0</v>
      </c>
      <c r="F157" s="42">
        <v>26299</v>
      </c>
    </row>
    <row r="158" spans="1:6" ht="27.75" customHeight="1" x14ac:dyDescent="0.25">
      <c r="A158" s="39" t="s">
        <v>710</v>
      </c>
      <c r="B158" s="40" t="s">
        <v>711</v>
      </c>
      <c r="C158" s="41">
        <v>3350</v>
      </c>
      <c r="D158" s="41">
        <v>3350</v>
      </c>
      <c r="E158" s="41">
        <v>0</v>
      </c>
      <c r="F158" s="42">
        <v>25934</v>
      </c>
    </row>
    <row r="159" spans="1:6" ht="27.75" customHeight="1" x14ac:dyDescent="0.25">
      <c r="A159" s="39" t="s">
        <v>712</v>
      </c>
      <c r="B159" s="40" t="s">
        <v>713</v>
      </c>
      <c r="C159" s="41">
        <v>0.01</v>
      </c>
      <c r="D159" s="41">
        <v>0.01</v>
      </c>
      <c r="E159" s="41">
        <v>0</v>
      </c>
      <c r="F159" s="42">
        <v>27395</v>
      </c>
    </row>
    <row r="160" spans="1:6" ht="27.75" customHeight="1" x14ac:dyDescent="0.25">
      <c r="A160" s="39" t="s">
        <v>714</v>
      </c>
      <c r="B160" s="40" t="s">
        <v>715</v>
      </c>
      <c r="C160" s="41">
        <v>1850</v>
      </c>
      <c r="D160" s="41">
        <v>1850</v>
      </c>
      <c r="E160" s="41">
        <v>0</v>
      </c>
      <c r="F160" s="42">
        <v>27395</v>
      </c>
    </row>
    <row r="161" spans="1:6" ht="27.75" customHeight="1" x14ac:dyDescent="0.25">
      <c r="A161" s="39" t="s">
        <v>716</v>
      </c>
      <c r="B161" s="40" t="s">
        <v>717</v>
      </c>
      <c r="C161" s="41">
        <v>2000</v>
      </c>
      <c r="D161" s="41">
        <v>2000</v>
      </c>
      <c r="E161" s="41">
        <v>0</v>
      </c>
      <c r="F161" s="42">
        <v>27395</v>
      </c>
    </row>
    <row r="162" spans="1:6" ht="27.75" customHeight="1" x14ac:dyDescent="0.25">
      <c r="A162" s="39" t="s">
        <v>718</v>
      </c>
      <c r="B162" s="40" t="s">
        <v>719</v>
      </c>
      <c r="C162" s="41">
        <v>1965</v>
      </c>
      <c r="D162" s="41">
        <v>1965</v>
      </c>
      <c r="E162" s="41">
        <v>0</v>
      </c>
      <c r="F162" s="42">
        <v>28126</v>
      </c>
    </row>
    <row r="163" spans="1:6" ht="27.75" customHeight="1" x14ac:dyDescent="0.25">
      <c r="A163" s="39" t="s">
        <v>720</v>
      </c>
      <c r="B163" s="40" t="s">
        <v>721</v>
      </c>
      <c r="C163" s="41">
        <v>0.01</v>
      </c>
      <c r="D163" s="41">
        <v>0.01</v>
      </c>
      <c r="E163" s="41">
        <v>0</v>
      </c>
      <c r="F163" s="42">
        <v>27030</v>
      </c>
    </row>
    <row r="164" spans="1:6" ht="27.75" customHeight="1" x14ac:dyDescent="0.25">
      <c r="A164" s="39" t="s">
        <v>722</v>
      </c>
      <c r="B164" s="40" t="s">
        <v>723</v>
      </c>
      <c r="C164" s="41">
        <v>1970</v>
      </c>
      <c r="D164" s="41">
        <v>1970</v>
      </c>
      <c r="E164" s="41">
        <v>0</v>
      </c>
      <c r="F164" s="42">
        <v>27030</v>
      </c>
    </row>
    <row r="165" spans="1:6" ht="27.75" customHeight="1" x14ac:dyDescent="0.25">
      <c r="A165" s="39" t="s">
        <v>724</v>
      </c>
      <c r="B165" s="40" t="s">
        <v>725</v>
      </c>
      <c r="C165" s="41">
        <v>1000</v>
      </c>
      <c r="D165" s="41">
        <v>1000</v>
      </c>
      <c r="E165" s="41">
        <v>0</v>
      </c>
      <c r="F165" s="42">
        <v>27030</v>
      </c>
    </row>
    <row r="166" spans="1:6" ht="27.75" customHeight="1" x14ac:dyDescent="0.25">
      <c r="A166" s="39" t="s">
        <v>726</v>
      </c>
      <c r="B166" s="40" t="s">
        <v>727</v>
      </c>
      <c r="C166" s="41">
        <v>3020</v>
      </c>
      <c r="D166" s="41">
        <v>3020</v>
      </c>
      <c r="E166" s="41">
        <v>0</v>
      </c>
      <c r="F166" s="42">
        <v>28856</v>
      </c>
    </row>
    <row r="167" spans="1:6" ht="27.75" customHeight="1" x14ac:dyDescent="0.25">
      <c r="A167" s="39" t="s">
        <v>728</v>
      </c>
      <c r="B167" s="40" t="s">
        <v>729</v>
      </c>
      <c r="C167" s="41">
        <v>1500</v>
      </c>
      <c r="D167" s="41">
        <v>1500</v>
      </c>
      <c r="E167" s="41">
        <v>0</v>
      </c>
      <c r="F167" s="42">
        <v>29221</v>
      </c>
    </row>
    <row r="168" spans="1:6" ht="26.25" customHeight="1" x14ac:dyDescent="0.25">
      <c r="A168" s="39" t="s">
        <v>730</v>
      </c>
      <c r="B168" s="40" t="s">
        <v>731</v>
      </c>
      <c r="C168" s="41">
        <v>0.01</v>
      </c>
      <c r="D168" s="41">
        <v>0.01</v>
      </c>
      <c r="E168" s="41">
        <v>0</v>
      </c>
      <c r="F168" s="42">
        <v>26299</v>
      </c>
    </row>
    <row r="169" spans="1:6" ht="39.75" customHeight="1" x14ac:dyDescent="0.25">
      <c r="A169" s="39" t="s">
        <v>732</v>
      </c>
      <c r="B169" s="40" t="s">
        <v>733</v>
      </c>
      <c r="C169" s="41">
        <v>0.01</v>
      </c>
      <c r="D169" s="41">
        <v>0.01</v>
      </c>
      <c r="E169" s="41">
        <v>0</v>
      </c>
      <c r="F169" s="42">
        <v>27030</v>
      </c>
    </row>
    <row r="170" spans="1:6" ht="33.75" customHeight="1" x14ac:dyDescent="0.25">
      <c r="A170" s="39" t="s">
        <v>734</v>
      </c>
      <c r="B170" s="40" t="s">
        <v>735</v>
      </c>
      <c r="C170" s="41">
        <v>0.01</v>
      </c>
      <c r="D170" s="41">
        <v>0.01</v>
      </c>
      <c r="E170" s="41">
        <v>0</v>
      </c>
      <c r="F170" s="42">
        <v>32143</v>
      </c>
    </row>
    <row r="171" spans="1:6" ht="39.75" customHeight="1" x14ac:dyDescent="0.25">
      <c r="A171" s="39" t="s">
        <v>736</v>
      </c>
      <c r="B171" s="40" t="s">
        <v>737</v>
      </c>
      <c r="C171" s="41">
        <v>0.01</v>
      </c>
      <c r="D171" s="41">
        <v>0.01</v>
      </c>
      <c r="E171" s="41">
        <v>0</v>
      </c>
      <c r="F171" s="42">
        <v>32143</v>
      </c>
    </row>
    <row r="172" spans="1:6" ht="22.5" customHeight="1" x14ac:dyDescent="0.25">
      <c r="A172" s="39" t="s">
        <v>1050</v>
      </c>
      <c r="B172" s="40" t="s">
        <v>738</v>
      </c>
      <c r="C172" s="41">
        <v>574308</v>
      </c>
      <c r="D172" s="41">
        <v>574308</v>
      </c>
      <c r="E172" s="41">
        <v>0</v>
      </c>
      <c r="F172" s="42">
        <v>40179</v>
      </c>
    </row>
    <row r="173" spans="1:6" ht="21.75" customHeight="1" x14ac:dyDescent="0.25">
      <c r="A173" s="39" t="s">
        <v>1051</v>
      </c>
      <c r="B173" s="40" t="s">
        <v>739</v>
      </c>
      <c r="C173" s="41">
        <v>210000</v>
      </c>
      <c r="D173" s="41">
        <v>210000</v>
      </c>
      <c r="E173" s="41">
        <v>0</v>
      </c>
      <c r="F173" s="42">
        <v>40179</v>
      </c>
    </row>
    <row r="174" spans="1:6" ht="24.75" customHeight="1" x14ac:dyDescent="0.25">
      <c r="A174" s="39" t="s">
        <v>1052</v>
      </c>
      <c r="B174" s="40" t="s">
        <v>740</v>
      </c>
      <c r="C174" s="41">
        <v>399980</v>
      </c>
      <c r="D174" s="41">
        <v>359982</v>
      </c>
      <c r="E174" s="41">
        <v>39998</v>
      </c>
      <c r="F174" s="42">
        <v>40909</v>
      </c>
    </row>
    <row r="175" spans="1:6" ht="30" customHeight="1" x14ac:dyDescent="0.25">
      <c r="A175" s="39" t="s">
        <v>742</v>
      </c>
      <c r="B175" s="40" t="s">
        <v>743</v>
      </c>
      <c r="C175" s="41">
        <v>200</v>
      </c>
      <c r="D175" s="41">
        <v>200</v>
      </c>
      <c r="E175" s="41">
        <v>0</v>
      </c>
      <c r="F175" s="42">
        <v>21186</v>
      </c>
    </row>
    <row r="176" spans="1:6" ht="30.75" customHeight="1" x14ac:dyDescent="0.25">
      <c r="A176" s="39" t="s">
        <v>1053</v>
      </c>
      <c r="B176" s="40" t="s">
        <v>741</v>
      </c>
      <c r="C176" s="41">
        <v>0.38</v>
      </c>
      <c r="D176" s="41">
        <v>0.38</v>
      </c>
      <c r="E176" s="41">
        <v>0</v>
      </c>
      <c r="F176" s="42">
        <v>40513</v>
      </c>
    </row>
    <row r="177" spans="1:6" ht="23.25" customHeight="1" x14ac:dyDescent="0.25">
      <c r="A177" s="39" t="s">
        <v>1054</v>
      </c>
      <c r="B177" s="40" t="s">
        <v>744</v>
      </c>
      <c r="C177" s="41">
        <v>0.49</v>
      </c>
      <c r="D177" s="41">
        <v>0.49</v>
      </c>
      <c r="E177" s="41">
        <v>0</v>
      </c>
      <c r="F177" s="42">
        <v>40513</v>
      </c>
    </row>
    <row r="178" spans="1:6" ht="39" customHeight="1" x14ac:dyDescent="0.25">
      <c r="A178" s="39" t="s">
        <v>745</v>
      </c>
      <c r="B178" s="40" t="s">
        <v>746</v>
      </c>
      <c r="C178" s="41">
        <v>0.01</v>
      </c>
      <c r="D178" s="41">
        <v>0.01</v>
      </c>
      <c r="E178" s="41">
        <v>0</v>
      </c>
      <c r="F178" s="42">
        <v>40513</v>
      </c>
    </row>
    <row r="179" spans="1:6" ht="25.5" customHeight="1" x14ac:dyDescent="0.25">
      <c r="A179" s="39" t="s">
        <v>747</v>
      </c>
      <c r="B179" s="40" t="s">
        <v>748</v>
      </c>
      <c r="C179" s="41">
        <v>1000</v>
      </c>
      <c r="D179" s="41">
        <v>1000</v>
      </c>
      <c r="E179" s="41">
        <v>0</v>
      </c>
      <c r="F179" s="42">
        <v>25569</v>
      </c>
    </row>
    <row r="180" spans="1:6" ht="23.25" customHeight="1" x14ac:dyDescent="0.25">
      <c r="A180" s="39" t="s">
        <v>1055</v>
      </c>
      <c r="B180" s="40" t="s">
        <v>740</v>
      </c>
      <c r="C180" s="41">
        <v>1260000</v>
      </c>
      <c r="D180" s="41">
        <v>1260000</v>
      </c>
      <c r="E180" s="41">
        <v>0</v>
      </c>
      <c r="F180" s="42">
        <v>40544</v>
      </c>
    </row>
    <row r="181" spans="1:6" ht="23.25" customHeight="1" x14ac:dyDescent="0.25">
      <c r="A181" s="39" t="s">
        <v>1056</v>
      </c>
      <c r="B181" s="40" t="s">
        <v>740</v>
      </c>
      <c r="C181" s="41">
        <v>680000</v>
      </c>
      <c r="D181" s="41">
        <v>612000</v>
      </c>
      <c r="E181" s="41">
        <v>68000</v>
      </c>
      <c r="F181" s="42">
        <v>40909</v>
      </c>
    </row>
    <row r="182" spans="1:6" ht="23.25" customHeight="1" x14ac:dyDescent="0.25">
      <c r="A182" s="39" t="s">
        <v>1057</v>
      </c>
      <c r="B182" s="40" t="s">
        <v>740</v>
      </c>
      <c r="C182" s="41">
        <v>1560000</v>
      </c>
      <c r="D182" s="41">
        <v>1404000</v>
      </c>
      <c r="E182" s="41">
        <v>156000</v>
      </c>
      <c r="F182" s="42">
        <v>40909</v>
      </c>
    </row>
    <row r="183" spans="1:6" ht="18" customHeight="1" x14ac:dyDescent="0.25">
      <c r="A183" s="39" t="s">
        <v>749</v>
      </c>
      <c r="B183" s="40" t="s">
        <v>750</v>
      </c>
      <c r="C183" s="41">
        <v>1442280</v>
      </c>
      <c r="D183" s="41">
        <v>1153824</v>
      </c>
      <c r="E183" s="41">
        <v>288456</v>
      </c>
      <c r="F183" s="42">
        <v>39083</v>
      </c>
    </row>
    <row r="184" spans="1:6" ht="30.75" customHeight="1" x14ac:dyDescent="0.25">
      <c r="A184" s="39" t="s">
        <v>1058</v>
      </c>
      <c r="B184" s="40" t="s">
        <v>751</v>
      </c>
      <c r="C184" s="41">
        <v>0.03</v>
      </c>
      <c r="D184" s="41">
        <v>0.03</v>
      </c>
      <c r="E184" s="41">
        <v>0</v>
      </c>
      <c r="F184" s="42">
        <v>39814</v>
      </c>
    </row>
    <row r="185" spans="1:6" ht="23.25" customHeight="1" x14ac:dyDescent="0.25">
      <c r="A185" s="39" t="s">
        <v>1059</v>
      </c>
      <c r="B185" s="40" t="s">
        <v>752</v>
      </c>
      <c r="C185" s="41">
        <v>0.11</v>
      </c>
      <c r="D185" s="41">
        <v>0.11</v>
      </c>
      <c r="E185" s="41">
        <v>0</v>
      </c>
      <c r="F185" s="42">
        <v>39814</v>
      </c>
    </row>
    <row r="186" spans="1:6" ht="22.5" customHeight="1" x14ac:dyDescent="0.25">
      <c r="A186" s="39" t="s">
        <v>1060</v>
      </c>
      <c r="B186" s="40" t="s">
        <v>753</v>
      </c>
      <c r="C186" s="41">
        <v>10791448</v>
      </c>
      <c r="D186" s="41">
        <v>2562968.9</v>
      </c>
      <c r="E186" s="41">
        <v>8228479.0999999996</v>
      </c>
      <c r="F186" s="42">
        <v>41640</v>
      </c>
    </row>
    <row r="187" spans="1:6" ht="22.5" x14ac:dyDescent="0.25">
      <c r="A187" s="39" t="s">
        <v>1061</v>
      </c>
      <c r="B187" s="40" t="s">
        <v>267</v>
      </c>
      <c r="C187" s="41">
        <v>3187027</v>
      </c>
      <c r="D187" s="41">
        <v>1354111.47</v>
      </c>
      <c r="E187" s="41">
        <v>1832915.53</v>
      </c>
      <c r="F187" s="42">
        <v>41640</v>
      </c>
    </row>
    <row r="188" spans="1:6" ht="20.25" customHeight="1" x14ac:dyDescent="0.25">
      <c r="A188" s="39" t="s">
        <v>757</v>
      </c>
      <c r="B188" s="40" t="s">
        <v>758</v>
      </c>
      <c r="C188" s="41">
        <v>400</v>
      </c>
      <c r="D188" s="41">
        <v>400</v>
      </c>
      <c r="E188" s="41">
        <v>0</v>
      </c>
      <c r="F188" s="42">
        <v>32509</v>
      </c>
    </row>
    <row r="189" spans="1:6" ht="18" customHeight="1" x14ac:dyDescent="0.25">
      <c r="A189" s="39" t="s">
        <v>760</v>
      </c>
      <c r="B189" s="40" t="s">
        <v>761</v>
      </c>
      <c r="C189" s="41">
        <v>10125000</v>
      </c>
      <c r="D189" s="41">
        <v>4935937.5</v>
      </c>
      <c r="E189" s="41">
        <v>5189062.5</v>
      </c>
      <c r="F189" s="42">
        <v>40909</v>
      </c>
    </row>
    <row r="190" spans="1:6" ht="27" customHeight="1" x14ac:dyDescent="0.25">
      <c r="A190" s="39" t="s">
        <v>754</v>
      </c>
      <c r="B190" s="40" t="s">
        <v>271</v>
      </c>
      <c r="C190" s="41">
        <v>672000</v>
      </c>
      <c r="D190" s="41">
        <v>672000</v>
      </c>
      <c r="E190" s="41">
        <v>0</v>
      </c>
      <c r="F190" s="42">
        <v>41640</v>
      </c>
    </row>
    <row r="191" spans="1:6" ht="27" customHeight="1" x14ac:dyDescent="0.25">
      <c r="A191" s="39" t="s">
        <v>755</v>
      </c>
      <c r="B191" s="40" t="s">
        <v>52</v>
      </c>
      <c r="C191" s="41">
        <v>875000</v>
      </c>
      <c r="D191" s="41">
        <v>402500</v>
      </c>
      <c r="E191" s="41">
        <v>472500</v>
      </c>
      <c r="F191" s="42">
        <v>41640</v>
      </c>
    </row>
    <row r="192" spans="1:6" ht="29.25" customHeight="1" x14ac:dyDescent="0.25">
      <c r="A192" s="39" t="s">
        <v>1062</v>
      </c>
      <c r="B192" s="40" t="s">
        <v>756</v>
      </c>
      <c r="C192" s="41">
        <v>10200</v>
      </c>
      <c r="D192" s="41">
        <v>10200</v>
      </c>
      <c r="E192" s="41">
        <f>C192-D192</f>
        <v>0</v>
      </c>
      <c r="F192" s="42">
        <v>41640</v>
      </c>
    </row>
    <row r="193" spans="1:6" ht="22.5" customHeight="1" x14ac:dyDescent="0.25">
      <c r="A193" s="39" t="s">
        <v>1063</v>
      </c>
      <c r="B193" s="40" t="s">
        <v>759</v>
      </c>
      <c r="C193" s="41">
        <v>56250</v>
      </c>
      <c r="D193" s="41">
        <v>25826.09</v>
      </c>
      <c r="E193" s="41">
        <f>C193-D193</f>
        <v>30423.91</v>
      </c>
      <c r="F193" s="42">
        <v>41640</v>
      </c>
    </row>
    <row r="194" spans="1:6" ht="30.75" customHeight="1" x14ac:dyDescent="0.25">
      <c r="A194" s="39" t="s">
        <v>762</v>
      </c>
      <c r="B194" s="40" t="s">
        <v>763</v>
      </c>
      <c r="C194" s="41">
        <v>600</v>
      </c>
      <c r="D194" s="41">
        <v>600</v>
      </c>
      <c r="E194" s="41">
        <v>0</v>
      </c>
      <c r="F194" s="42">
        <v>29952</v>
      </c>
    </row>
    <row r="195" spans="1:6" ht="30.75" customHeight="1" x14ac:dyDescent="0.25">
      <c r="A195" s="39" t="s">
        <v>764</v>
      </c>
      <c r="B195" s="40" t="s">
        <v>765</v>
      </c>
      <c r="C195" s="41">
        <v>200</v>
      </c>
      <c r="D195" s="41">
        <v>200</v>
      </c>
      <c r="E195" s="41">
        <v>0</v>
      </c>
      <c r="F195" s="42">
        <v>18264</v>
      </c>
    </row>
    <row r="196" spans="1:6" s="81" customFormat="1" ht="18" customHeight="1" x14ac:dyDescent="0.25">
      <c r="A196" s="77" t="s">
        <v>766</v>
      </c>
      <c r="B196" s="78" t="s">
        <v>767</v>
      </c>
      <c r="C196" s="79">
        <v>490</v>
      </c>
      <c r="D196" s="79">
        <v>490</v>
      </c>
      <c r="E196" s="79">
        <v>0</v>
      </c>
      <c r="F196" s="80">
        <v>32509</v>
      </c>
    </row>
    <row r="197" spans="1:6" ht="24.75" customHeight="1" x14ac:dyDescent="0.25">
      <c r="A197" s="39" t="s">
        <v>1064</v>
      </c>
      <c r="B197" s="40" t="s">
        <v>744</v>
      </c>
      <c r="C197" s="41">
        <v>8529750</v>
      </c>
      <c r="D197" s="41">
        <v>3411900</v>
      </c>
      <c r="E197" s="41">
        <v>5117850</v>
      </c>
      <c r="F197" s="42">
        <v>42005</v>
      </c>
    </row>
    <row r="198" spans="1:6" ht="22.5" customHeight="1" x14ac:dyDescent="0.25">
      <c r="A198" s="39" t="s">
        <v>1065</v>
      </c>
      <c r="B198" s="40" t="s">
        <v>302</v>
      </c>
      <c r="C198" s="41">
        <v>0.19</v>
      </c>
      <c r="D198" s="41">
        <v>0.19</v>
      </c>
      <c r="E198" s="41">
        <v>0</v>
      </c>
      <c r="F198" s="42">
        <v>42736</v>
      </c>
    </row>
    <row r="199" spans="1:6" ht="22.5" customHeight="1" x14ac:dyDescent="0.25">
      <c r="A199" s="39" t="s">
        <v>1066</v>
      </c>
      <c r="B199" s="40" t="s">
        <v>768</v>
      </c>
      <c r="C199" s="41">
        <v>4895685</v>
      </c>
      <c r="D199" s="41">
        <v>1370791.16</v>
      </c>
      <c r="E199" s="41">
        <v>3524893.84</v>
      </c>
      <c r="F199" s="42">
        <v>42736</v>
      </c>
    </row>
    <row r="200" spans="1:6" ht="18" customHeight="1" x14ac:dyDescent="0.25">
      <c r="A200" s="39" t="s">
        <v>769</v>
      </c>
      <c r="B200" s="40" t="s">
        <v>770</v>
      </c>
      <c r="C200" s="41">
        <v>28</v>
      </c>
      <c r="D200" s="41">
        <v>28</v>
      </c>
      <c r="E200" s="41">
        <v>0</v>
      </c>
      <c r="F200" s="42">
        <v>27395</v>
      </c>
    </row>
    <row r="201" spans="1:6" ht="18" customHeight="1" x14ac:dyDescent="0.25">
      <c r="A201" s="39" t="s">
        <v>771</v>
      </c>
      <c r="B201" s="40" t="s">
        <v>772</v>
      </c>
      <c r="C201" s="41">
        <v>500</v>
      </c>
      <c r="D201" s="41">
        <v>500</v>
      </c>
      <c r="E201" s="41">
        <v>0</v>
      </c>
      <c r="F201" s="42">
        <v>27395</v>
      </c>
    </row>
    <row r="202" spans="1:6" ht="24" customHeight="1" x14ac:dyDescent="0.25">
      <c r="A202" s="39" t="s">
        <v>1067</v>
      </c>
      <c r="B202" s="40" t="s">
        <v>773</v>
      </c>
      <c r="C202" s="41">
        <v>3724000</v>
      </c>
      <c r="D202" s="41">
        <v>1303400</v>
      </c>
      <c r="E202" s="41">
        <v>2420600</v>
      </c>
      <c r="F202" s="42">
        <v>43101</v>
      </c>
    </row>
    <row r="203" spans="1:6" ht="27.75" customHeight="1" x14ac:dyDescent="0.25">
      <c r="A203" s="39" t="s">
        <v>774</v>
      </c>
      <c r="B203" s="40" t="s">
        <v>775</v>
      </c>
      <c r="C203" s="41">
        <v>0.01</v>
      </c>
      <c r="D203" s="41">
        <v>0.01</v>
      </c>
      <c r="E203" s="41">
        <v>0</v>
      </c>
      <c r="F203" s="42">
        <v>42736</v>
      </c>
    </row>
    <row r="204" spans="1:6" ht="26.25" customHeight="1" x14ac:dyDescent="0.25">
      <c r="A204" s="39" t="s">
        <v>776</v>
      </c>
      <c r="B204" s="40" t="s">
        <v>777</v>
      </c>
      <c r="C204" s="41">
        <v>0.01</v>
      </c>
      <c r="D204" s="41">
        <v>0.01</v>
      </c>
      <c r="E204" s="41">
        <v>0</v>
      </c>
      <c r="F204" s="42">
        <v>42736</v>
      </c>
    </row>
    <row r="205" spans="1:6" ht="27.75" customHeight="1" x14ac:dyDescent="0.25">
      <c r="A205" s="39" t="s">
        <v>778</v>
      </c>
      <c r="B205" s="40" t="s">
        <v>779</v>
      </c>
      <c r="C205" s="41">
        <v>0.01</v>
      </c>
      <c r="D205" s="41">
        <v>0.01</v>
      </c>
      <c r="E205" s="41">
        <v>0</v>
      </c>
      <c r="F205" s="42">
        <v>42736</v>
      </c>
    </row>
    <row r="206" spans="1:6" ht="30" customHeight="1" x14ac:dyDescent="0.25">
      <c r="A206" s="39" t="s">
        <v>780</v>
      </c>
      <c r="B206" s="40" t="s">
        <v>781</v>
      </c>
      <c r="C206" s="41">
        <v>0.01</v>
      </c>
      <c r="D206" s="41">
        <v>0.01</v>
      </c>
      <c r="E206" s="41">
        <v>0</v>
      </c>
      <c r="F206" s="42">
        <v>42736</v>
      </c>
    </row>
    <row r="207" spans="1:6" ht="29.25" customHeight="1" x14ac:dyDescent="0.25">
      <c r="A207" s="39" t="s">
        <v>782</v>
      </c>
      <c r="B207" s="40" t="s">
        <v>783</v>
      </c>
      <c r="C207" s="41">
        <v>24</v>
      </c>
      <c r="D207" s="41">
        <v>24</v>
      </c>
      <c r="E207" s="41">
        <v>0</v>
      </c>
      <c r="F207" s="42">
        <v>18264</v>
      </c>
    </row>
    <row r="208" spans="1:6" ht="18" customHeight="1" x14ac:dyDescent="0.25">
      <c r="A208" s="39" t="s">
        <v>784</v>
      </c>
      <c r="B208" s="40" t="s">
        <v>785</v>
      </c>
      <c r="C208" s="41">
        <v>105</v>
      </c>
      <c r="D208" s="41">
        <v>105</v>
      </c>
      <c r="E208" s="41">
        <v>0</v>
      </c>
      <c r="F208" s="42">
        <v>27395</v>
      </c>
    </row>
    <row r="209" spans="1:6" ht="18" customHeight="1" x14ac:dyDescent="0.25">
      <c r="A209" s="39" t="s">
        <v>795</v>
      </c>
      <c r="B209" s="40" t="s">
        <v>796</v>
      </c>
      <c r="C209" s="41">
        <v>310</v>
      </c>
      <c r="D209" s="41">
        <v>310</v>
      </c>
      <c r="E209" s="41">
        <v>0</v>
      </c>
      <c r="F209" s="42">
        <v>26665</v>
      </c>
    </row>
    <row r="210" spans="1:6" ht="24.75" customHeight="1" x14ac:dyDescent="0.25">
      <c r="A210" s="39" t="s">
        <v>798</v>
      </c>
      <c r="B210" s="40" t="s">
        <v>799</v>
      </c>
      <c r="C210" s="41">
        <v>2150</v>
      </c>
      <c r="D210" s="41">
        <v>2150</v>
      </c>
      <c r="E210" s="41">
        <v>0</v>
      </c>
      <c r="F210" s="42">
        <v>22282</v>
      </c>
    </row>
    <row r="211" spans="1:6" ht="27.75" customHeight="1" x14ac:dyDescent="0.25">
      <c r="A211" s="39" t="s">
        <v>786</v>
      </c>
      <c r="B211" s="40" t="s">
        <v>787</v>
      </c>
      <c r="C211" s="41">
        <v>0.01</v>
      </c>
      <c r="D211" s="41">
        <v>0.01</v>
      </c>
      <c r="E211" s="41">
        <v>0</v>
      </c>
      <c r="F211" s="42">
        <v>42736</v>
      </c>
    </row>
    <row r="212" spans="1:6" ht="21.75" customHeight="1" x14ac:dyDescent="0.25">
      <c r="A212" s="39" t="s">
        <v>1068</v>
      </c>
      <c r="B212" s="40" t="s">
        <v>788</v>
      </c>
      <c r="C212" s="41">
        <v>0.14000000000000001</v>
      </c>
      <c r="D212" s="41">
        <v>0.14000000000000001</v>
      </c>
      <c r="E212" s="41">
        <v>0</v>
      </c>
      <c r="F212" s="42">
        <v>42736</v>
      </c>
    </row>
    <row r="213" spans="1:6" ht="41.25" customHeight="1" x14ac:dyDescent="0.25">
      <c r="A213" s="39" t="s">
        <v>1069</v>
      </c>
      <c r="B213" s="40" t="s">
        <v>789</v>
      </c>
      <c r="C213" s="41">
        <v>24571256</v>
      </c>
      <c r="D213" s="41">
        <v>8599939.5999999996</v>
      </c>
      <c r="E213" s="41">
        <v>15971316.4</v>
      </c>
      <c r="F213" s="42">
        <v>43101</v>
      </c>
    </row>
    <row r="214" spans="1:6" ht="18" customHeight="1" x14ac:dyDescent="0.25">
      <c r="A214" s="39" t="s">
        <v>790</v>
      </c>
      <c r="B214" s="40" t="s">
        <v>791</v>
      </c>
      <c r="C214" s="41">
        <v>704200</v>
      </c>
      <c r="D214" s="41">
        <v>152576.67000000001</v>
      </c>
      <c r="E214" s="41">
        <v>551623.32999999996</v>
      </c>
      <c r="F214" s="42">
        <v>43101</v>
      </c>
    </row>
    <row r="215" spans="1:6" ht="18" customHeight="1" x14ac:dyDescent="0.25">
      <c r="A215" s="39" t="s">
        <v>792</v>
      </c>
      <c r="B215" s="40" t="s">
        <v>793</v>
      </c>
      <c r="C215" s="41">
        <v>4131069</v>
      </c>
      <c r="D215" s="41">
        <v>1112857.98</v>
      </c>
      <c r="E215" s="41">
        <v>3018211.02</v>
      </c>
      <c r="F215" s="42">
        <v>43101</v>
      </c>
    </row>
    <row r="216" spans="1:6" ht="24.75" customHeight="1" x14ac:dyDescent="0.25">
      <c r="A216" s="39" t="s">
        <v>1070</v>
      </c>
      <c r="B216" s="40" t="s">
        <v>794</v>
      </c>
      <c r="C216" s="41">
        <v>0.61</v>
      </c>
      <c r="D216" s="41">
        <v>0.61</v>
      </c>
      <c r="E216" s="41">
        <v>0</v>
      </c>
      <c r="F216" s="42">
        <v>43101</v>
      </c>
    </row>
    <row r="217" spans="1:6" ht="24.75" customHeight="1" x14ac:dyDescent="0.25">
      <c r="A217" s="39" t="s">
        <v>1071</v>
      </c>
      <c r="B217" s="40" t="s">
        <v>741</v>
      </c>
      <c r="C217" s="41">
        <v>0.39</v>
      </c>
      <c r="D217" s="41">
        <v>0.39</v>
      </c>
      <c r="E217" s="41">
        <v>0</v>
      </c>
      <c r="F217" s="42">
        <v>43101</v>
      </c>
    </row>
    <row r="218" spans="1:6" ht="22.5" customHeight="1" x14ac:dyDescent="0.25">
      <c r="A218" s="39" t="s">
        <v>1072</v>
      </c>
      <c r="B218" s="40" t="s">
        <v>797</v>
      </c>
      <c r="C218" s="41">
        <v>10584000</v>
      </c>
      <c r="D218" s="41">
        <v>2406390</v>
      </c>
      <c r="E218" s="41">
        <v>8177610</v>
      </c>
      <c r="F218" s="42">
        <v>43630</v>
      </c>
    </row>
    <row r="219" spans="1:6" ht="49.5" customHeight="1" x14ac:dyDescent="0.25">
      <c r="A219" s="39" t="s">
        <v>800</v>
      </c>
      <c r="B219" s="40" t="s">
        <v>1073</v>
      </c>
      <c r="C219" s="41">
        <v>0.01</v>
      </c>
      <c r="D219" s="41">
        <v>0.01</v>
      </c>
      <c r="E219" s="41">
        <v>0</v>
      </c>
      <c r="F219" s="42">
        <v>18264</v>
      </c>
    </row>
    <row r="220" spans="1:6" ht="18" customHeight="1" x14ac:dyDescent="0.25">
      <c r="A220" s="39" t="s">
        <v>801</v>
      </c>
      <c r="B220" s="40" t="s">
        <v>802</v>
      </c>
      <c r="C220" s="41">
        <v>0.01</v>
      </c>
      <c r="D220" s="41">
        <v>0</v>
      </c>
      <c r="E220" s="41">
        <v>0.01</v>
      </c>
      <c r="F220" s="42">
        <v>18264</v>
      </c>
    </row>
    <row r="221" spans="1:6" ht="18" customHeight="1" x14ac:dyDescent="0.25">
      <c r="A221" s="39" t="s">
        <v>803</v>
      </c>
      <c r="B221" s="40" t="s">
        <v>804</v>
      </c>
      <c r="C221" s="41">
        <v>0.01</v>
      </c>
      <c r="D221" s="41">
        <v>0</v>
      </c>
      <c r="E221" s="41">
        <v>0.01</v>
      </c>
      <c r="F221" s="42">
        <v>18264</v>
      </c>
    </row>
    <row r="222" spans="1:6" ht="18" customHeight="1" x14ac:dyDescent="0.25">
      <c r="A222" s="39" t="s">
        <v>805</v>
      </c>
      <c r="B222" s="40" t="s">
        <v>806</v>
      </c>
      <c r="C222" s="41">
        <v>0.01</v>
      </c>
      <c r="D222" s="41">
        <v>0</v>
      </c>
      <c r="E222" s="41">
        <v>0.01</v>
      </c>
      <c r="F222" s="42">
        <v>18264</v>
      </c>
    </row>
    <row r="223" spans="1:6" ht="18" customHeight="1" x14ac:dyDescent="0.25">
      <c r="A223" s="39" t="s">
        <v>807</v>
      </c>
      <c r="B223" s="40" t="s">
        <v>808</v>
      </c>
      <c r="C223" s="41">
        <v>0.01</v>
      </c>
      <c r="D223" s="41">
        <v>0</v>
      </c>
      <c r="E223" s="41">
        <v>0.01</v>
      </c>
      <c r="F223" s="42">
        <v>18264</v>
      </c>
    </row>
    <row r="224" spans="1:6" ht="18" customHeight="1" x14ac:dyDescent="0.25">
      <c r="A224" s="39" t="s">
        <v>809</v>
      </c>
      <c r="B224" s="40" t="s">
        <v>290</v>
      </c>
      <c r="C224" s="41">
        <v>3190000</v>
      </c>
      <c r="D224" s="41">
        <v>291353.33</v>
      </c>
      <c r="E224" s="41">
        <v>2898646.67</v>
      </c>
      <c r="F224" s="42">
        <v>43623</v>
      </c>
    </row>
    <row r="225" spans="1:6" ht="27.75" customHeight="1" x14ac:dyDescent="0.25">
      <c r="A225" s="39" t="s">
        <v>810</v>
      </c>
      <c r="B225" s="40" t="s">
        <v>811</v>
      </c>
      <c r="C225" s="41">
        <v>18996200</v>
      </c>
      <c r="D225" s="41">
        <v>1720211.44</v>
      </c>
      <c r="E225" s="41">
        <v>17275988.559999999</v>
      </c>
      <c r="F225" s="42">
        <v>43637</v>
      </c>
    </row>
    <row r="226" spans="1:6" ht="18" customHeight="1" x14ac:dyDescent="0.25">
      <c r="A226" s="39" t="s">
        <v>812</v>
      </c>
      <c r="B226" s="40" t="s">
        <v>813</v>
      </c>
      <c r="C226" s="41">
        <v>520</v>
      </c>
      <c r="D226" s="41">
        <v>520</v>
      </c>
      <c r="E226" s="41">
        <v>0</v>
      </c>
      <c r="F226" s="42">
        <v>28491</v>
      </c>
    </row>
    <row r="227" spans="1:6" ht="32.25" customHeight="1" x14ac:dyDescent="0.25">
      <c r="A227" s="39" t="s">
        <v>814</v>
      </c>
      <c r="B227" s="40" t="s">
        <v>815</v>
      </c>
      <c r="C227" s="41">
        <v>780</v>
      </c>
      <c r="D227" s="41">
        <v>780</v>
      </c>
      <c r="E227" s="41">
        <v>0</v>
      </c>
      <c r="F227" s="42">
        <v>27760</v>
      </c>
    </row>
    <row r="228" spans="1:6" ht="36.75" customHeight="1" x14ac:dyDescent="0.25">
      <c r="A228" s="39" t="s">
        <v>816</v>
      </c>
      <c r="B228" s="40" t="s">
        <v>817</v>
      </c>
      <c r="C228" s="41">
        <v>0.01</v>
      </c>
      <c r="D228" s="41">
        <v>0.01</v>
      </c>
      <c r="E228" s="41">
        <v>0</v>
      </c>
      <c r="F228" s="42">
        <v>30317</v>
      </c>
    </row>
    <row r="229" spans="1:6" ht="18" customHeight="1" x14ac:dyDescent="0.25">
      <c r="A229" s="39" t="s">
        <v>818</v>
      </c>
      <c r="B229" s="40" t="s">
        <v>819</v>
      </c>
      <c r="C229" s="41">
        <v>41078780</v>
      </c>
      <c r="D229" s="41">
        <v>32041448.399999999</v>
      </c>
      <c r="E229" s="41">
        <v>9037331.5999999996</v>
      </c>
      <c r="F229" s="42">
        <v>29221</v>
      </c>
    </row>
    <row r="230" spans="1:6" ht="18" customHeight="1" x14ac:dyDescent="0.25">
      <c r="A230" s="39" t="s">
        <v>820</v>
      </c>
      <c r="B230" s="40" t="s">
        <v>821</v>
      </c>
      <c r="C230" s="41">
        <v>11175</v>
      </c>
      <c r="D230" s="41">
        <v>11175</v>
      </c>
      <c r="E230" s="41">
        <v>0</v>
      </c>
      <c r="F230" s="42">
        <v>29587</v>
      </c>
    </row>
    <row r="231" spans="1:6" ht="18" customHeight="1" x14ac:dyDescent="0.25">
      <c r="A231" s="39" t="s">
        <v>822</v>
      </c>
      <c r="B231" s="40" t="s">
        <v>823</v>
      </c>
      <c r="C231" s="41">
        <v>250</v>
      </c>
      <c r="D231" s="41">
        <v>181.25</v>
      </c>
      <c r="E231" s="41">
        <v>68.75</v>
      </c>
      <c r="F231" s="42">
        <v>32874</v>
      </c>
    </row>
    <row r="232" spans="1:6" ht="20.25" customHeight="1" x14ac:dyDescent="0.25">
      <c r="A232" s="39" t="s">
        <v>824</v>
      </c>
      <c r="B232" s="40" t="s">
        <v>793</v>
      </c>
      <c r="C232" s="41">
        <v>3199994.07</v>
      </c>
      <c r="D232" s="41">
        <v>1920699.13</v>
      </c>
      <c r="E232" s="41">
        <v>1279294.94</v>
      </c>
      <c r="F232" s="42">
        <v>39783</v>
      </c>
    </row>
    <row r="233" spans="1:6" ht="18" customHeight="1" x14ac:dyDescent="0.25">
      <c r="A233" s="39" t="s">
        <v>1074</v>
      </c>
      <c r="B233" s="40" t="s">
        <v>695</v>
      </c>
      <c r="C233" s="41">
        <v>3.75</v>
      </c>
      <c r="D233" s="41">
        <v>3.75</v>
      </c>
      <c r="E233" s="41">
        <v>0</v>
      </c>
      <c r="F233" s="42">
        <v>39783</v>
      </c>
    </row>
    <row r="234" spans="1:6" ht="17.25" customHeight="1" x14ac:dyDescent="0.25">
      <c r="A234" s="39" t="s">
        <v>1075</v>
      </c>
      <c r="B234" s="40" t="s">
        <v>829</v>
      </c>
      <c r="C234" s="41">
        <v>1.1000000000000001</v>
      </c>
      <c r="D234" s="41">
        <v>1.1000000000000001</v>
      </c>
      <c r="E234" s="41">
        <v>0</v>
      </c>
      <c r="F234" s="42">
        <v>39783</v>
      </c>
    </row>
    <row r="235" spans="1:6" ht="18.75" customHeight="1" x14ac:dyDescent="0.25">
      <c r="A235" s="39" t="s">
        <v>1076</v>
      </c>
      <c r="B235" s="40" t="s">
        <v>832</v>
      </c>
      <c r="C235" s="41">
        <v>1.08</v>
      </c>
      <c r="D235" s="41">
        <v>1.08</v>
      </c>
      <c r="E235" s="41">
        <v>0</v>
      </c>
      <c r="F235" s="42">
        <v>39783</v>
      </c>
    </row>
    <row r="236" spans="1:6" ht="18" customHeight="1" x14ac:dyDescent="0.25">
      <c r="A236" s="39" t="s">
        <v>825</v>
      </c>
      <c r="B236" s="40" t="s">
        <v>826</v>
      </c>
      <c r="C236" s="41">
        <v>60</v>
      </c>
      <c r="D236" s="41">
        <v>60</v>
      </c>
      <c r="E236" s="41">
        <v>0</v>
      </c>
      <c r="F236" s="42">
        <v>18994</v>
      </c>
    </row>
    <row r="237" spans="1:6" ht="18" customHeight="1" x14ac:dyDescent="0.25">
      <c r="A237" s="39" t="s">
        <v>827</v>
      </c>
      <c r="B237" s="40" t="s">
        <v>828</v>
      </c>
      <c r="C237" s="41">
        <v>50</v>
      </c>
      <c r="D237" s="41">
        <v>50</v>
      </c>
      <c r="E237" s="41">
        <v>0</v>
      </c>
      <c r="F237" s="42">
        <v>25569</v>
      </c>
    </row>
    <row r="238" spans="1:6" ht="18" customHeight="1" x14ac:dyDescent="0.25">
      <c r="A238" s="39" t="s">
        <v>830</v>
      </c>
      <c r="B238" s="40" t="s">
        <v>831</v>
      </c>
      <c r="C238" s="41">
        <v>250</v>
      </c>
      <c r="D238" s="41">
        <v>250</v>
      </c>
      <c r="E238" s="41">
        <v>0</v>
      </c>
      <c r="F238" s="42">
        <v>33604</v>
      </c>
    </row>
    <row r="239" spans="1:6" ht="18" customHeight="1" x14ac:dyDescent="0.25">
      <c r="A239" s="39" t="s">
        <v>833</v>
      </c>
      <c r="B239" s="40" t="s">
        <v>834</v>
      </c>
      <c r="C239" s="41">
        <v>300</v>
      </c>
      <c r="D239" s="41">
        <v>300</v>
      </c>
      <c r="E239" s="41">
        <v>0</v>
      </c>
      <c r="F239" s="42">
        <v>20455</v>
      </c>
    </row>
    <row r="240" spans="1:6" ht="33.75" customHeight="1" x14ac:dyDescent="0.25">
      <c r="A240" s="39" t="s">
        <v>835</v>
      </c>
      <c r="B240" s="40" t="s">
        <v>836</v>
      </c>
      <c r="C240" s="41">
        <v>17324549.899999999</v>
      </c>
      <c r="D240" s="41">
        <v>12127185.26</v>
      </c>
      <c r="E240" s="41">
        <v>5197364.6399999997</v>
      </c>
      <c r="F240" s="42">
        <v>40422</v>
      </c>
    </row>
    <row r="241" spans="1:6" ht="21" customHeight="1" x14ac:dyDescent="0.25">
      <c r="A241" s="39" t="s">
        <v>1077</v>
      </c>
      <c r="B241" s="40" t="s">
        <v>794</v>
      </c>
      <c r="C241" s="41">
        <v>1.53</v>
      </c>
      <c r="D241" s="41">
        <v>1.53</v>
      </c>
      <c r="E241" s="41">
        <v>0</v>
      </c>
      <c r="F241" s="42">
        <v>40422</v>
      </c>
    </row>
    <row r="242" spans="1:6" ht="19.5" customHeight="1" x14ac:dyDescent="0.25">
      <c r="A242" s="39" t="s">
        <v>1078</v>
      </c>
      <c r="B242" s="40" t="s">
        <v>839</v>
      </c>
      <c r="C242" s="41">
        <v>0.56999999999999995</v>
      </c>
      <c r="D242" s="41">
        <v>0.56999999999999995</v>
      </c>
      <c r="E242" s="41">
        <v>0</v>
      </c>
      <c r="F242" s="42">
        <v>40422</v>
      </c>
    </row>
    <row r="243" spans="1:6" ht="18" customHeight="1" x14ac:dyDescent="0.25">
      <c r="A243" s="39" t="s">
        <v>837</v>
      </c>
      <c r="B243" s="40" t="s">
        <v>838</v>
      </c>
      <c r="C243" s="41">
        <v>16780000</v>
      </c>
      <c r="D243" s="41">
        <v>12585000</v>
      </c>
      <c r="E243" s="41">
        <v>4195000</v>
      </c>
      <c r="F243" s="42">
        <v>37987</v>
      </c>
    </row>
    <row r="244" spans="1:6" ht="18" customHeight="1" x14ac:dyDescent="0.25">
      <c r="A244" s="39" t="s">
        <v>840</v>
      </c>
      <c r="B244" s="40" t="s">
        <v>841</v>
      </c>
      <c r="C244" s="41">
        <v>250</v>
      </c>
      <c r="D244" s="41">
        <v>250</v>
      </c>
      <c r="E244" s="41">
        <v>0</v>
      </c>
      <c r="F244" s="42">
        <v>21916</v>
      </c>
    </row>
    <row r="245" spans="1:6" ht="21.75" customHeight="1" x14ac:dyDescent="0.25">
      <c r="A245" s="39" t="s">
        <v>846</v>
      </c>
      <c r="B245" s="40" t="s">
        <v>847</v>
      </c>
      <c r="C245" s="41">
        <v>1000</v>
      </c>
      <c r="D245" s="41">
        <v>1000</v>
      </c>
      <c r="E245" s="41">
        <v>0</v>
      </c>
      <c r="F245" s="42">
        <v>33604</v>
      </c>
    </row>
    <row r="246" spans="1:6" ht="33.75" x14ac:dyDescent="0.25">
      <c r="A246" s="39" t="s">
        <v>842</v>
      </c>
      <c r="B246" s="40" t="s">
        <v>836</v>
      </c>
      <c r="C246" s="41">
        <v>8789812.5899999999</v>
      </c>
      <c r="D246" s="41">
        <v>5098090.09</v>
      </c>
      <c r="E246" s="41">
        <v>3691722.5</v>
      </c>
      <c r="F246" s="42">
        <v>40909</v>
      </c>
    </row>
    <row r="247" spans="1:6" ht="22.5" customHeight="1" x14ac:dyDescent="0.25">
      <c r="A247" s="39" t="s">
        <v>1079</v>
      </c>
      <c r="B247" s="40" t="s">
        <v>843</v>
      </c>
      <c r="C247" s="41">
        <v>0.53</v>
      </c>
      <c r="D247" s="41">
        <v>0.53</v>
      </c>
      <c r="E247" s="41">
        <v>0</v>
      </c>
      <c r="F247" s="42">
        <v>40909</v>
      </c>
    </row>
    <row r="248" spans="1:6" ht="24.75" customHeight="1" x14ac:dyDescent="0.25">
      <c r="A248" s="39" t="s">
        <v>844</v>
      </c>
      <c r="B248" s="40" t="s">
        <v>845</v>
      </c>
      <c r="C248" s="41">
        <v>0.01</v>
      </c>
      <c r="D248" s="41">
        <v>0.01</v>
      </c>
      <c r="E248" s="41">
        <v>0</v>
      </c>
      <c r="F248" s="42">
        <v>40909</v>
      </c>
    </row>
    <row r="249" spans="1:6" ht="22.5" customHeight="1" x14ac:dyDescent="0.25">
      <c r="A249" s="39" t="s">
        <v>1080</v>
      </c>
      <c r="B249" s="40" t="s">
        <v>741</v>
      </c>
      <c r="C249" s="41">
        <v>0.53</v>
      </c>
      <c r="D249" s="41">
        <v>0.53</v>
      </c>
      <c r="E249" s="41">
        <v>0</v>
      </c>
      <c r="F249" s="42">
        <v>40909</v>
      </c>
    </row>
    <row r="250" spans="1:6" ht="17.25" customHeight="1" x14ac:dyDescent="0.25">
      <c r="A250" s="39" t="s">
        <v>1081</v>
      </c>
      <c r="B250" s="40" t="s">
        <v>848</v>
      </c>
      <c r="C250" s="41">
        <v>0.05</v>
      </c>
      <c r="D250" s="41">
        <v>0.05</v>
      </c>
      <c r="E250" s="41">
        <v>0</v>
      </c>
      <c r="F250" s="42">
        <v>40909</v>
      </c>
    </row>
    <row r="251" spans="1:6" ht="18.75" customHeight="1" x14ac:dyDescent="0.25">
      <c r="A251" s="39" t="s">
        <v>1082</v>
      </c>
      <c r="B251" s="40" t="s">
        <v>849</v>
      </c>
      <c r="C251" s="41">
        <v>0.05</v>
      </c>
      <c r="D251" s="41">
        <v>0.05</v>
      </c>
      <c r="E251" s="41">
        <v>0</v>
      </c>
      <c r="F251" s="42">
        <v>40909</v>
      </c>
    </row>
    <row r="252" spans="1:6" ht="19.5" customHeight="1" x14ac:dyDescent="0.25">
      <c r="A252" s="39" t="s">
        <v>1083</v>
      </c>
      <c r="B252" s="40" t="s">
        <v>850</v>
      </c>
      <c r="C252" s="41">
        <v>0.05</v>
      </c>
      <c r="D252" s="41">
        <v>0.05</v>
      </c>
      <c r="E252" s="41">
        <v>0</v>
      </c>
      <c r="F252" s="42">
        <v>40909</v>
      </c>
    </row>
    <row r="253" spans="1:6" ht="21" customHeight="1" x14ac:dyDescent="0.25">
      <c r="A253" s="39" t="s">
        <v>1084</v>
      </c>
      <c r="B253" s="40" t="s">
        <v>851</v>
      </c>
      <c r="C253" s="41">
        <v>0.05</v>
      </c>
      <c r="D253" s="41">
        <v>0.05</v>
      </c>
      <c r="E253" s="41">
        <v>0</v>
      </c>
      <c r="F253" s="42">
        <v>40909</v>
      </c>
    </row>
    <row r="254" spans="1:6" ht="21" customHeight="1" x14ac:dyDescent="0.25">
      <c r="A254" s="39" t="s">
        <v>1085</v>
      </c>
      <c r="B254" s="40" t="s">
        <v>852</v>
      </c>
      <c r="C254" s="41">
        <v>0.14000000000000001</v>
      </c>
      <c r="D254" s="41">
        <v>0.14000000000000001</v>
      </c>
      <c r="E254" s="41">
        <v>0</v>
      </c>
      <c r="F254" s="42">
        <v>40909</v>
      </c>
    </row>
    <row r="255" spans="1:6" ht="18" customHeight="1" x14ac:dyDescent="0.25">
      <c r="A255" s="39" t="s">
        <v>853</v>
      </c>
      <c r="B255" s="40" t="s">
        <v>854</v>
      </c>
      <c r="C255" s="41">
        <v>42054209</v>
      </c>
      <c r="D255" s="41">
        <v>10513552.25</v>
      </c>
      <c r="E255" s="41">
        <v>31540656.75</v>
      </c>
      <c r="F255" s="42">
        <v>41275</v>
      </c>
    </row>
    <row r="256" spans="1:6" ht="39" customHeight="1" x14ac:dyDescent="0.25">
      <c r="A256" s="39" t="s">
        <v>855</v>
      </c>
      <c r="B256" s="40" t="s">
        <v>856</v>
      </c>
      <c r="C256" s="41">
        <v>0.01</v>
      </c>
      <c r="D256" s="41">
        <v>0.01</v>
      </c>
      <c r="E256" s="41">
        <v>0</v>
      </c>
      <c r="F256" s="42">
        <v>40909</v>
      </c>
    </row>
    <row r="257" spans="1:6" ht="24.75" customHeight="1" x14ac:dyDescent="0.25">
      <c r="A257" s="39" t="s">
        <v>857</v>
      </c>
      <c r="B257" s="40" t="s">
        <v>858</v>
      </c>
      <c r="C257" s="41">
        <v>0.01</v>
      </c>
      <c r="D257" s="41">
        <v>0.01</v>
      </c>
      <c r="E257" s="41">
        <v>0</v>
      </c>
      <c r="F257" s="42">
        <v>22282</v>
      </c>
    </row>
    <row r="258" spans="1:6" ht="30.75" customHeight="1" x14ac:dyDescent="0.25">
      <c r="A258" s="39" t="s">
        <v>859</v>
      </c>
      <c r="B258" s="40" t="s">
        <v>860</v>
      </c>
      <c r="C258" s="41">
        <v>0.01</v>
      </c>
      <c r="D258" s="41">
        <v>0.01</v>
      </c>
      <c r="E258" s="41">
        <v>0</v>
      </c>
      <c r="F258" s="42">
        <v>27760</v>
      </c>
    </row>
    <row r="259" spans="1:6" ht="33.75" customHeight="1" x14ac:dyDescent="0.25">
      <c r="A259" s="39" t="s">
        <v>861</v>
      </c>
      <c r="B259" s="40" t="s">
        <v>862</v>
      </c>
      <c r="C259" s="41">
        <v>55247994</v>
      </c>
      <c r="D259" s="41">
        <v>55247994</v>
      </c>
      <c r="E259" s="41">
        <v>0</v>
      </c>
      <c r="F259" s="42">
        <v>39448</v>
      </c>
    </row>
    <row r="260" spans="1:6" ht="39.75" customHeight="1" x14ac:dyDescent="0.25">
      <c r="A260" s="39" t="s">
        <v>863</v>
      </c>
      <c r="B260" s="40" t="s">
        <v>864</v>
      </c>
      <c r="C260" s="41">
        <v>950000</v>
      </c>
      <c r="D260" s="41">
        <v>707750</v>
      </c>
      <c r="E260" s="41">
        <v>242250</v>
      </c>
      <c r="F260" s="42">
        <v>40179</v>
      </c>
    </row>
    <row r="261" spans="1:6" ht="29.25" customHeight="1" x14ac:dyDescent="0.25">
      <c r="A261" s="39" t="s">
        <v>865</v>
      </c>
      <c r="B261" s="40" t="s">
        <v>1086</v>
      </c>
      <c r="C261" s="41">
        <v>0.01</v>
      </c>
      <c r="D261" s="41">
        <v>0.01</v>
      </c>
      <c r="E261" s="41">
        <v>0</v>
      </c>
      <c r="F261" s="42">
        <v>29221</v>
      </c>
    </row>
    <row r="262" spans="1:6" ht="37.5" customHeight="1" x14ac:dyDescent="0.25">
      <c r="A262" s="39" t="s">
        <v>866</v>
      </c>
      <c r="B262" s="40" t="s">
        <v>1027</v>
      </c>
      <c r="C262" s="41">
        <v>0.01</v>
      </c>
      <c r="D262" s="41">
        <v>0.01</v>
      </c>
      <c r="E262" s="41">
        <v>0</v>
      </c>
      <c r="F262" s="42">
        <v>29221</v>
      </c>
    </row>
    <row r="263" spans="1:6" ht="30.75" customHeight="1" x14ac:dyDescent="0.25">
      <c r="A263" s="39" t="s">
        <v>867</v>
      </c>
      <c r="B263" s="40" t="s">
        <v>1119</v>
      </c>
      <c r="C263" s="41">
        <v>0.01</v>
      </c>
      <c r="D263" s="41">
        <v>0.01</v>
      </c>
      <c r="E263" s="41">
        <v>0</v>
      </c>
      <c r="F263" s="42">
        <v>29587</v>
      </c>
    </row>
    <row r="264" spans="1:6" ht="33.75" customHeight="1" x14ac:dyDescent="0.25">
      <c r="A264" s="39" t="s">
        <v>868</v>
      </c>
      <c r="B264" s="40" t="s">
        <v>1118</v>
      </c>
      <c r="C264" s="41">
        <v>0.01</v>
      </c>
      <c r="D264" s="41">
        <v>0.01</v>
      </c>
      <c r="E264" s="41">
        <v>0</v>
      </c>
      <c r="F264" s="42">
        <v>29952</v>
      </c>
    </row>
    <row r="265" spans="1:6" ht="39" customHeight="1" x14ac:dyDescent="0.25">
      <c r="A265" s="39" t="s">
        <v>869</v>
      </c>
      <c r="B265" s="40" t="s">
        <v>870</v>
      </c>
      <c r="C265" s="41">
        <v>0.01</v>
      </c>
      <c r="D265" s="41">
        <v>0.01</v>
      </c>
      <c r="E265" s="41">
        <v>0</v>
      </c>
      <c r="F265" s="42">
        <v>29952</v>
      </c>
    </row>
    <row r="266" spans="1:6" ht="28.5" customHeight="1" x14ac:dyDescent="0.25">
      <c r="A266" s="39" t="s">
        <v>871</v>
      </c>
      <c r="B266" s="40" t="s">
        <v>1087</v>
      </c>
      <c r="C266" s="41">
        <v>1002450</v>
      </c>
      <c r="D266" s="41">
        <v>902205</v>
      </c>
      <c r="E266" s="41">
        <v>100245</v>
      </c>
      <c r="F266" s="42">
        <v>40909</v>
      </c>
    </row>
    <row r="267" spans="1:6" ht="18" customHeight="1" x14ac:dyDescent="0.25">
      <c r="A267" s="39" t="s">
        <v>872</v>
      </c>
      <c r="B267" s="40" t="s">
        <v>873</v>
      </c>
      <c r="C267" s="41">
        <v>580000</v>
      </c>
      <c r="D267" s="41">
        <v>580000</v>
      </c>
      <c r="E267" s="41"/>
      <c r="F267" s="42">
        <v>40909</v>
      </c>
    </row>
    <row r="268" spans="1:6" ht="30" customHeight="1" x14ac:dyDescent="0.25">
      <c r="A268" s="39" t="s">
        <v>874</v>
      </c>
      <c r="B268" s="40" t="s">
        <v>875</v>
      </c>
      <c r="C268" s="41">
        <v>280000</v>
      </c>
      <c r="D268" s="41">
        <v>280000</v>
      </c>
      <c r="E268" s="41"/>
      <c r="F268" s="42">
        <v>40909</v>
      </c>
    </row>
    <row r="269" spans="1:6" ht="30.75" customHeight="1" x14ac:dyDescent="0.25">
      <c r="A269" s="39" t="s">
        <v>876</v>
      </c>
      <c r="B269" s="40" t="s">
        <v>1088</v>
      </c>
      <c r="C269" s="41">
        <v>324000</v>
      </c>
      <c r="D269" s="41">
        <v>324000</v>
      </c>
      <c r="E269" s="41"/>
      <c r="F269" s="42">
        <v>40909</v>
      </c>
    </row>
    <row r="270" spans="1:6" ht="18" customHeight="1" x14ac:dyDescent="0.25">
      <c r="A270" s="39" t="s">
        <v>877</v>
      </c>
      <c r="B270" s="40" t="s">
        <v>878</v>
      </c>
      <c r="C270" s="41">
        <v>162000</v>
      </c>
      <c r="D270" s="41">
        <v>162000</v>
      </c>
      <c r="E270" s="41"/>
      <c r="F270" s="42">
        <v>40909</v>
      </c>
    </row>
    <row r="271" spans="1:6" ht="25.5" customHeight="1" x14ac:dyDescent="0.25">
      <c r="A271" s="39" t="s">
        <v>879</v>
      </c>
      <c r="B271" s="40" t="s">
        <v>1089</v>
      </c>
      <c r="C271" s="41">
        <v>0.01</v>
      </c>
      <c r="D271" s="41">
        <v>0.01</v>
      </c>
      <c r="E271" s="41">
        <v>0</v>
      </c>
      <c r="F271" s="42">
        <v>29587</v>
      </c>
    </row>
    <row r="272" spans="1:6" ht="30.75" customHeight="1" x14ac:dyDescent="0.25">
      <c r="A272" s="39" t="s">
        <v>880</v>
      </c>
      <c r="B272" s="40" t="s">
        <v>1090</v>
      </c>
      <c r="C272" s="41">
        <v>0.01</v>
      </c>
      <c r="D272" s="41">
        <v>0.01</v>
      </c>
      <c r="E272" s="41">
        <v>0</v>
      </c>
      <c r="F272" s="42">
        <v>31048</v>
      </c>
    </row>
    <row r="273" spans="1:6" ht="30" customHeight="1" x14ac:dyDescent="0.25">
      <c r="A273" s="39" t="s">
        <v>881</v>
      </c>
      <c r="B273" s="40" t="s">
        <v>1091</v>
      </c>
      <c r="C273" s="41">
        <v>0.01</v>
      </c>
      <c r="D273" s="41">
        <v>0.01</v>
      </c>
      <c r="E273" s="41">
        <v>0</v>
      </c>
      <c r="F273" s="42">
        <v>27395</v>
      </c>
    </row>
    <row r="274" spans="1:6" ht="30" customHeight="1" x14ac:dyDescent="0.25">
      <c r="A274" s="39" t="s">
        <v>882</v>
      </c>
      <c r="B274" s="40" t="s">
        <v>1092</v>
      </c>
      <c r="C274" s="41">
        <v>0.01</v>
      </c>
      <c r="D274" s="41">
        <v>0.01</v>
      </c>
      <c r="E274" s="41">
        <v>0</v>
      </c>
      <c r="F274" s="42">
        <v>35796</v>
      </c>
    </row>
    <row r="275" spans="1:6" ht="39" customHeight="1" x14ac:dyDescent="0.25">
      <c r="A275" s="39" t="s">
        <v>883</v>
      </c>
      <c r="B275" s="40" t="s">
        <v>884</v>
      </c>
      <c r="C275" s="41">
        <v>0.01</v>
      </c>
      <c r="D275" s="41">
        <v>0.01</v>
      </c>
      <c r="E275" s="41">
        <v>0</v>
      </c>
      <c r="F275" s="42">
        <v>18264</v>
      </c>
    </row>
    <row r="276" spans="1:6" ht="39.75" customHeight="1" x14ac:dyDescent="0.25">
      <c r="A276" s="39" t="s">
        <v>885</v>
      </c>
      <c r="B276" s="40" t="s">
        <v>886</v>
      </c>
      <c r="C276" s="41">
        <v>0.01</v>
      </c>
      <c r="D276" s="41">
        <v>0.01</v>
      </c>
      <c r="E276" s="41">
        <v>0</v>
      </c>
      <c r="F276" s="42">
        <v>18264</v>
      </c>
    </row>
    <row r="277" spans="1:6" ht="29.25" customHeight="1" x14ac:dyDescent="0.25">
      <c r="A277" s="39" t="s">
        <v>887</v>
      </c>
      <c r="B277" s="40" t="s">
        <v>888</v>
      </c>
      <c r="C277" s="41">
        <v>0.01</v>
      </c>
      <c r="D277" s="41">
        <v>0.01</v>
      </c>
      <c r="E277" s="41">
        <v>0</v>
      </c>
      <c r="F277" s="42">
        <v>18264</v>
      </c>
    </row>
    <row r="278" spans="1:6" ht="34.5" customHeight="1" x14ac:dyDescent="0.25">
      <c r="A278" s="39" t="s">
        <v>889</v>
      </c>
      <c r="B278" s="40" t="s">
        <v>890</v>
      </c>
      <c r="C278" s="41">
        <v>0.01</v>
      </c>
      <c r="D278" s="41">
        <v>0.01</v>
      </c>
      <c r="E278" s="41">
        <v>0</v>
      </c>
      <c r="F278" s="42">
        <v>18264</v>
      </c>
    </row>
    <row r="279" spans="1:6" ht="42" customHeight="1" x14ac:dyDescent="0.25">
      <c r="A279" s="39" t="s">
        <v>696</v>
      </c>
      <c r="B279" s="40" t="s">
        <v>697</v>
      </c>
      <c r="C279" s="41">
        <v>0.01</v>
      </c>
      <c r="D279" s="41">
        <v>0.01</v>
      </c>
      <c r="E279" s="41">
        <v>0</v>
      </c>
      <c r="F279" s="42">
        <v>18264</v>
      </c>
    </row>
    <row r="280" spans="1:6" ht="22.5" x14ac:dyDescent="0.25">
      <c r="A280" s="39" t="s">
        <v>1097</v>
      </c>
      <c r="B280" s="40" t="s">
        <v>1096</v>
      </c>
      <c r="C280" s="41">
        <v>980000</v>
      </c>
      <c r="D280" s="41">
        <v>147000</v>
      </c>
      <c r="E280" s="41">
        <v>833000</v>
      </c>
      <c r="F280" s="42">
        <v>43889</v>
      </c>
    </row>
    <row r="281" spans="1:6" ht="51.75" customHeight="1" x14ac:dyDescent="0.25">
      <c r="A281" s="39" t="s">
        <v>1107</v>
      </c>
      <c r="B281" s="40" t="s">
        <v>1108</v>
      </c>
      <c r="C281" s="41">
        <v>128698220</v>
      </c>
      <c r="D281" s="41"/>
      <c r="E281" s="41">
        <f t="shared" ref="E281:E292" si="0">+C281-D281</f>
        <v>128698220</v>
      </c>
      <c r="F281" s="42" t="s">
        <v>1110</v>
      </c>
    </row>
    <row r="282" spans="1:6" x14ac:dyDescent="0.25">
      <c r="A282" s="39" t="s">
        <v>1107</v>
      </c>
      <c r="B282" s="40" t="s">
        <v>802</v>
      </c>
      <c r="C282" s="41">
        <v>6759576</v>
      </c>
      <c r="D282" s="41"/>
      <c r="E282" s="41">
        <f t="shared" si="0"/>
        <v>6759576</v>
      </c>
      <c r="F282" s="42" t="s">
        <v>1111</v>
      </c>
    </row>
    <row r="283" spans="1:6" ht="22.5" x14ac:dyDescent="0.25">
      <c r="A283" s="39" t="s">
        <v>1107</v>
      </c>
      <c r="B283" s="40" t="s">
        <v>1120</v>
      </c>
      <c r="C283" s="41">
        <v>21896658</v>
      </c>
      <c r="D283" s="41"/>
      <c r="E283" s="41">
        <f t="shared" si="0"/>
        <v>21896658</v>
      </c>
      <c r="F283" s="42" t="s">
        <v>1111</v>
      </c>
    </row>
    <row r="284" spans="1:6" ht="33.75" x14ac:dyDescent="0.25">
      <c r="A284" s="39" t="s">
        <v>1107</v>
      </c>
      <c r="B284" s="40" t="s">
        <v>1109</v>
      </c>
      <c r="C284" s="41">
        <v>26310498</v>
      </c>
      <c r="D284" s="41"/>
      <c r="E284" s="41">
        <f t="shared" si="0"/>
        <v>26310498</v>
      </c>
      <c r="F284" s="42" t="s">
        <v>1111</v>
      </c>
    </row>
    <row r="285" spans="1:6" x14ac:dyDescent="0.25">
      <c r="A285" s="39" t="s">
        <v>1107</v>
      </c>
      <c r="B285" s="40" t="s">
        <v>1098</v>
      </c>
      <c r="C285" s="41">
        <v>83700</v>
      </c>
      <c r="D285" s="41"/>
      <c r="E285" s="41">
        <f t="shared" si="0"/>
        <v>83700</v>
      </c>
      <c r="F285" s="43" t="s">
        <v>1102</v>
      </c>
    </row>
    <row r="286" spans="1:6" x14ac:dyDescent="0.25">
      <c r="A286" s="39" t="s">
        <v>1107</v>
      </c>
      <c r="B286" s="40" t="s">
        <v>1099</v>
      </c>
      <c r="C286" s="41">
        <v>90000</v>
      </c>
      <c r="D286" s="41"/>
      <c r="E286" s="41">
        <f t="shared" si="0"/>
        <v>90000</v>
      </c>
      <c r="F286" s="43" t="s">
        <v>1102</v>
      </c>
    </row>
    <row r="287" spans="1:6" ht="22.5" x14ac:dyDescent="0.25">
      <c r="A287" s="39" t="s">
        <v>1107</v>
      </c>
      <c r="B287" s="40" t="s">
        <v>1100</v>
      </c>
      <c r="C287" s="41">
        <v>135000</v>
      </c>
      <c r="D287" s="41"/>
      <c r="E287" s="41">
        <f t="shared" si="0"/>
        <v>135000</v>
      </c>
      <c r="F287" s="43" t="s">
        <v>1102</v>
      </c>
    </row>
    <row r="288" spans="1:6" x14ac:dyDescent="0.25">
      <c r="A288" s="39" t="s">
        <v>1107</v>
      </c>
      <c r="B288" s="40" t="s">
        <v>1101</v>
      </c>
      <c r="C288" s="41">
        <v>910000</v>
      </c>
      <c r="D288" s="41"/>
      <c r="E288" s="41">
        <f t="shared" si="0"/>
        <v>910000</v>
      </c>
      <c r="F288" s="43" t="s">
        <v>1102</v>
      </c>
    </row>
    <row r="289" spans="1:6" ht="22.5" x14ac:dyDescent="0.25">
      <c r="A289" s="39" t="s">
        <v>1107</v>
      </c>
      <c r="B289" s="40" t="s">
        <v>1103</v>
      </c>
      <c r="C289" s="41">
        <v>10500000</v>
      </c>
      <c r="D289" s="41"/>
      <c r="E289" s="41">
        <f t="shared" si="0"/>
        <v>10500000</v>
      </c>
      <c r="F289" s="43"/>
    </row>
    <row r="290" spans="1:6" x14ac:dyDescent="0.25">
      <c r="A290" s="39" t="s">
        <v>1107</v>
      </c>
      <c r="B290" s="40" t="s">
        <v>1104</v>
      </c>
      <c r="C290" s="41">
        <v>18420000</v>
      </c>
      <c r="D290" s="41"/>
      <c r="E290" s="41">
        <f t="shared" si="0"/>
        <v>18420000</v>
      </c>
      <c r="F290" s="43"/>
    </row>
    <row r="291" spans="1:6" x14ac:dyDescent="0.25">
      <c r="A291" s="39" t="s">
        <v>1107</v>
      </c>
      <c r="B291" s="40" t="s">
        <v>1105</v>
      </c>
      <c r="C291" s="41">
        <v>10014000</v>
      </c>
      <c r="D291" s="41"/>
      <c r="E291" s="41">
        <f t="shared" si="0"/>
        <v>10014000</v>
      </c>
      <c r="F291" s="43"/>
    </row>
    <row r="292" spans="1:6" ht="22.5" x14ac:dyDescent="0.25">
      <c r="A292" s="39" t="s">
        <v>1107</v>
      </c>
      <c r="B292" s="40" t="s">
        <v>1106</v>
      </c>
      <c r="C292" s="41">
        <v>18318000</v>
      </c>
      <c r="D292" s="41"/>
      <c r="E292" s="41">
        <f t="shared" si="0"/>
        <v>18318000</v>
      </c>
      <c r="F292" s="44">
        <v>44062</v>
      </c>
    </row>
    <row r="293" spans="1:6" ht="18" customHeight="1" x14ac:dyDescent="0.25">
      <c r="A293" s="39" t="s">
        <v>891</v>
      </c>
      <c r="B293" s="40" t="s">
        <v>68</v>
      </c>
      <c r="C293" s="41">
        <v>0.01</v>
      </c>
      <c r="D293" s="41">
        <v>0.01</v>
      </c>
      <c r="E293" s="41">
        <v>0</v>
      </c>
      <c r="F293" s="42">
        <v>38353</v>
      </c>
    </row>
    <row r="294" spans="1:6" ht="21.75" customHeight="1" x14ac:dyDescent="0.25">
      <c r="A294" s="39" t="s">
        <v>892</v>
      </c>
      <c r="B294" s="40" t="s">
        <v>545</v>
      </c>
      <c r="C294" s="41">
        <v>3071407</v>
      </c>
      <c r="D294" s="41">
        <v>1123585.49</v>
      </c>
      <c r="E294" s="41">
        <v>1947821.51</v>
      </c>
      <c r="F294" s="42">
        <v>43101</v>
      </c>
    </row>
    <row r="295" spans="1:6" ht="25.5" customHeight="1" x14ac:dyDescent="0.25">
      <c r="A295" s="39" t="s">
        <v>893</v>
      </c>
      <c r="B295" s="40" t="s">
        <v>53</v>
      </c>
      <c r="C295" s="41">
        <v>0.01</v>
      </c>
      <c r="D295" s="41">
        <v>0.01</v>
      </c>
      <c r="E295" s="41">
        <v>0</v>
      </c>
      <c r="F295" s="42">
        <v>27030</v>
      </c>
    </row>
    <row r="296" spans="1:6" ht="25.5" customHeight="1" x14ac:dyDescent="0.25">
      <c r="A296" s="39" t="s">
        <v>1093</v>
      </c>
      <c r="B296" s="40" t="s">
        <v>211</v>
      </c>
      <c r="C296" s="41">
        <v>307500</v>
      </c>
      <c r="D296" s="41">
        <v>215250</v>
      </c>
      <c r="E296" s="41">
        <v>92250</v>
      </c>
      <c r="F296" s="42">
        <v>42736</v>
      </c>
    </row>
    <row r="297" spans="1:6" ht="18" customHeight="1" x14ac:dyDescent="0.25">
      <c r="A297" s="39" t="s">
        <v>894</v>
      </c>
      <c r="B297" s="40" t="s">
        <v>54</v>
      </c>
      <c r="C297" s="41">
        <v>0.01</v>
      </c>
      <c r="D297" s="41">
        <v>0.01</v>
      </c>
      <c r="E297" s="41">
        <v>0</v>
      </c>
      <c r="F297" s="42">
        <v>27030</v>
      </c>
    </row>
    <row r="298" spans="1:6" ht="18" customHeight="1" x14ac:dyDescent="0.25">
      <c r="A298" s="39" t="s">
        <v>895</v>
      </c>
      <c r="B298" s="40" t="s">
        <v>896</v>
      </c>
      <c r="C298" s="41">
        <v>0.01</v>
      </c>
      <c r="D298" s="41">
        <v>0.01</v>
      </c>
      <c r="E298" s="41">
        <v>0</v>
      </c>
      <c r="F298" s="42">
        <v>35796</v>
      </c>
    </row>
    <row r="299" spans="1:6" ht="18" customHeight="1" x14ac:dyDescent="0.25">
      <c r="A299" s="39" t="s">
        <v>897</v>
      </c>
      <c r="B299" s="40" t="s">
        <v>219</v>
      </c>
      <c r="C299" s="41">
        <v>0.01</v>
      </c>
      <c r="D299" s="41">
        <v>0.01</v>
      </c>
      <c r="E299" s="41">
        <v>0</v>
      </c>
      <c r="F299" s="42">
        <v>31413</v>
      </c>
    </row>
    <row r="300" spans="1:6" ht="18" customHeight="1" x14ac:dyDescent="0.25">
      <c r="A300" s="39" t="s">
        <v>898</v>
      </c>
      <c r="B300" s="40" t="s">
        <v>220</v>
      </c>
      <c r="C300" s="41">
        <v>0.01</v>
      </c>
      <c r="D300" s="41">
        <v>0.01</v>
      </c>
      <c r="E300" s="41">
        <v>0</v>
      </c>
      <c r="F300" s="42">
        <v>29221</v>
      </c>
    </row>
    <row r="301" spans="1:6" ht="21.75" customHeight="1" x14ac:dyDescent="0.25">
      <c r="A301" s="39" t="s">
        <v>899</v>
      </c>
      <c r="B301" s="40" t="s">
        <v>221</v>
      </c>
      <c r="C301" s="41">
        <v>21675</v>
      </c>
      <c r="D301" s="41">
        <v>21675</v>
      </c>
      <c r="E301" s="41">
        <v>0</v>
      </c>
      <c r="F301" s="42">
        <v>42370</v>
      </c>
    </row>
    <row r="302" spans="1:6" ht="18" customHeight="1" x14ac:dyDescent="0.25">
      <c r="A302" s="39" t="s">
        <v>900</v>
      </c>
      <c r="B302" s="40" t="s">
        <v>901</v>
      </c>
      <c r="C302" s="41">
        <v>0.01</v>
      </c>
      <c r="D302" s="41">
        <v>0.01</v>
      </c>
      <c r="E302" s="41">
        <v>0</v>
      </c>
      <c r="F302" s="42">
        <v>38353</v>
      </c>
    </row>
    <row r="303" spans="1:6" ht="21.75" customHeight="1" x14ac:dyDescent="0.25">
      <c r="A303" s="39" t="s">
        <v>902</v>
      </c>
      <c r="B303" s="40" t="s">
        <v>545</v>
      </c>
      <c r="C303" s="41">
        <v>3071407</v>
      </c>
      <c r="D303" s="41">
        <v>1123585.49</v>
      </c>
      <c r="E303" s="41">
        <v>1947821.51</v>
      </c>
      <c r="F303" s="42">
        <v>43101</v>
      </c>
    </row>
    <row r="304" spans="1:6" ht="18" customHeight="1" x14ac:dyDescent="0.25">
      <c r="A304" s="39" t="s">
        <v>1094</v>
      </c>
      <c r="B304" s="40" t="s">
        <v>903</v>
      </c>
      <c r="C304" s="41">
        <v>63000</v>
      </c>
      <c r="D304" s="41">
        <v>37620</v>
      </c>
      <c r="E304" s="41">
        <v>25380</v>
      </c>
      <c r="F304" s="42">
        <v>42736</v>
      </c>
    </row>
    <row r="305" spans="1:6" ht="18" customHeight="1" x14ac:dyDescent="0.25">
      <c r="A305" s="39" t="s">
        <v>1095</v>
      </c>
      <c r="B305" s="40" t="s">
        <v>80</v>
      </c>
      <c r="C305" s="41">
        <v>52500.03</v>
      </c>
      <c r="D305" s="41">
        <v>42265.52</v>
      </c>
      <c r="E305" s="41">
        <v>10234.51</v>
      </c>
      <c r="F305" s="42">
        <v>40909</v>
      </c>
    </row>
    <row r="306" spans="1:6" ht="24" x14ac:dyDescent="0.25">
      <c r="A306" s="106" t="s">
        <v>1132</v>
      </c>
      <c r="B306" s="107" t="s">
        <v>1133</v>
      </c>
      <c r="C306" s="108">
        <v>959200</v>
      </c>
      <c r="D306" s="41">
        <v>239800</v>
      </c>
      <c r="E306" s="41">
        <f t="shared" ref="E306:E359" si="1">+C306-D306</f>
        <v>719400</v>
      </c>
      <c r="F306" s="109">
        <v>2017</v>
      </c>
    </row>
    <row r="307" spans="1:6" ht="24" x14ac:dyDescent="0.25">
      <c r="A307" s="106" t="s">
        <v>1134</v>
      </c>
      <c r="B307" s="107" t="s">
        <v>1135</v>
      </c>
      <c r="C307" s="108">
        <v>120000</v>
      </c>
      <c r="D307" s="41">
        <v>30000</v>
      </c>
      <c r="E307" s="41">
        <f t="shared" si="1"/>
        <v>90000</v>
      </c>
      <c r="F307" s="109">
        <v>2017</v>
      </c>
    </row>
    <row r="308" spans="1:6" ht="24" x14ac:dyDescent="0.25">
      <c r="A308" s="106" t="s">
        <v>1136</v>
      </c>
      <c r="B308" s="107" t="s">
        <v>1137</v>
      </c>
      <c r="C308" s="108">
        <v>575000</v>
      </c>
      <c r="D308" s="41">
        <v>57500</v>
      </c>
      <c r="E308" s="41">
        <f t="shared" si="1"/>
        <v>517500</v>
      </c>
      <c r="F308" s="109">
        <v>2019</v>
      </c>
    </row>
    <row r="309" spans="1:6" ht="18" customHeight="1" x14ac:dyDescent="0.25">
      <c r="A309" s="106" t="s">
        <v>1138</v>
      </c>
      <c r="B309" s="107" t="s">
        <v>1139</v>
      </c>
      <c r="C309" s="108">
        <v>69626059</v>
      </c>
      <c r="D309" s="41">
        <v>8355127.0800000001</v>
      </c>
      <c r="E309" s="41">
        <f t="shared" si="1"/>
        <v>61270931.920000002</v>
      </c>
      <c r="F309" s="109">
        <v>2016</v>
      </c>
    </row>
    <row r="310" spans="1:6" ht="18" customHeight="1" x14ac:dyDescent="0.25">
      <c r="A310" s="106" t="s">
        <v>1140</v>
      </c>
      <c r="B310" s="107" t="s">
        <v>1141</v>
      </c>
      <c r="C310" s="108">
        <v>10156836</v>
      </c>
      <c r="D310" s="41">
        <v>9750562.5600000005</v>
      </c>
      <c r="E310" s="41">
        <f t="shared" si="1"/>
        <v>406273.43999999948</v>
      </c>
      <c r="F310" s="109">
        <v>1974</v>
      </c>
    </row>
    <row r="311" spans="1:6" ht="18" customHeight="1" x14ac:dyDescent="0.25">
      <c r="A311" s="106" t="s">
        <v>1142</v>
      </c>
      <c r="B311" s="107" t="s">
        <v>1143</v>
      </c>
      <c r="C311" s="108">
        <v>16789869</v>
      </c>
      <c r="D311" s="41">
        <v>15110882.1</v>
      </c>
      <c r="E311" s="41">
        <f t="shared" si="1"/>
        <v>1678986.9000000004</v>
      </c>
      <c r="F311" s="109">
        <v>1977</v>
      </c>
    </row>
    <row r="312" spans="1:6" ht="18" customHeight="1" x14ac:dyDescent="0.25">
      <c r="A312" s="106" t="s">
        <v>1144</v>
      </c>
      <c r="B312" s="107" t="s">
        <v>1145</v>
      </c>
      <c r="C312" s="108">
        <v>155223241</v>
      </c>
      <c r="D312" s="41">
        <v>18626788.920000002</v>
      </c>
      <c r="E312" s="41">
        <f t="shared" si="1"/>
        <v>136596452.07999998</v>
      </c>
      <c r="F312" s="109">
        <v>2016</v>
      </c>
    </row>
    <row r="313" spans="1:6" ht="18" customHeight="1" x14ac:dyDescent="0.25">
      <c r="A313" s="106" t="s">
        <v>1146</v>
      </c>
      <c r="B313" s="107" t="s">
        <v>1147</v>
      </c>
      <c r="C313" s="108">
        <v>6750000</v>
      </c>
      <c r="D313" s="41">
        <v>2700000</v>
      </c>
      <c r="E313" s="41">
        <f t="shared" si="1"/>
        <v>4050000</v>
      </c>
      <c r="F313" s="109">
        <v>2012</v>
      </c>
    </row>
    <row r="314" spans="1:6" ht="35.25" x14ac:dyDescent="0.25">
      <c r="A314" s="106" t="s">
        <v>1148</v>
      </c>
      <c r="B314" s="107" t="s">
        <v>1149</v>
      </c>
      <c r="C314" s="108">
        <v>9000000</v>
      </c>
      <c r="D314" s="41">
        <v>990000</v>
      </c>
      <c r="E314" s="41">
        <f t="shared" si="1"/>
        <v>8010000</v>
      </c>
      <c r="F314" s="109">
        <v>2011</v>
      </c>
    </row>
    <row r="315" spans="1:6" ht="18" customHeight="1" x14ac:dyDescent="0.25">
      <c r="A315" s="106" t="s">
        <v>1150</v>
      </c>
      <c r="B315" s="107" t="s">
        <v>1151</v>
      </c>
      <c r="C315" s="108">
        <v>2520000</v>
      </c>
      <c r="D315" s="41">
        <v>554400</v>
      </c>
      <c r="E315" s="41">
        <f t="shared" si="1"/>
        <v>1965600</v>
      </c>
      <c r="F315" s="109">
        <v>2011</v>
      </c>
    </row>
    <row r="316" spans="1:6" ht="18" customHeight="1" x14ac:dyDescent="0.25">
      <c r="A316" s="106" t="s">
        <v>1152</v>
      </c>
      <c r="B316" s="107" t="s">
        <v>1153</v>
      </c>
      <c r="C316" s="108">
        <v>300000</v>
      </c>
      <c r="D316" s="41">
        <v>66000</v>
      </c>
      <c r="E316" s="41">
        <f t="shared" si="1"/>
        <v>234000</v>
      </c>
      <c r="F316" s="109">
        <v>2011</v>
      </c>
    </row>
    <row r="317" spans="1:6" ht="18" customHeight="1" x14ac:dyDescent="0.25">
      <c r="A317" s="106" t="s">
        <v>1154</v>
      </c>
      <c r="B317" s="107" t="s">
        <v>1155</v>
      </c>
      <c r="C317" s="108">
        <v>6480000</v>
      </c>
      <c r="D317" s="41">
        <v>1188000</v>
      </c>
      <c r="E317" s="41">
        <f t="shared" si="1"/>
        <v>5292000</v>
      </c>
      <c r="F317" s="109">
        <v>2011</v>
      </c>
    </row>
    <row r="318" spans="1:6" ht="18" customHeight="1" x14ac:dyDescent="0.25">
      <c r="A318" s="106" t="s">
        <v>1156</v>
      </c>
      <c r="B318" s="107" t="s">
        <v>1157</v>
      </c>
      <c r="C318" s="108">
        <v>2311200</v>
      </c>
      <c r="D318" s="41">
        <v>423720</v>
      </c>
      <c r="E318" s="41">
        <f t="shared" si="1"/>
        <v>1887480</v>
      </c>
      <c r="F318" s="109">
        <v>2011</v>
      </c>
    </row>
    <row r="319" spans="1:6" ht="18" customHeight="1" x14ac:dyDescent="0.25">
      <c r="A319" s="106" t="s">
        <v>1158</v>
      </c>
      <c r="B319" s="107" t="s">
        <v>744</v>
      </c>
      <c r="C319" s="108">
        <v>1050000</v>
      </c>
      <c r="D319" s="41">
        <v>210000</v>
      </c>
      <c r="E319" s="41">
        <f t="shared" si="1"/>
        <v>840000</v>
      </c>
      <c r="F319" s="109">
        <v>2017</v>
      </c>
    </row>
    <row r="320" spans="1:6" ht="18" customHeight="1" x14ac:dyDescent="0.25">
      <c r="A320" s="106" t="s">
        <v>1159</v>
      </c>
      <c r="B320" s="107" t="s">
        <v>744</v>
      </c>
      <c r="C320" s="108">
        <v>5700000</v>
      </c>
      <c r="D320" s="41">
        <v>684000</v>
      </c>
      <c r="E320" s="41">
        <f t="shared" si="1"/>
        <v>5016000</v>
      </c>
      <c r="F320" s="109">
        <v>2019</v>
      </c>
    </row>
    <row r="321" spans="1:6" ht="18" customHeight="1" x14ac:dyDescent="0.25">
      <c r="A321" s="106" t="s">
        <v>1160</v>
      </c>
      <c r="B321" s="107" t="s">
        <v>1161</v>
      </c>
      <c r="C321" s="108">
        <v>150000</v>
      </c>
      <c r="D321" s="41">
        <v>15000</v>
      </c>
      <c r="E321" s="41">
        <f t="shared" si="1"/>
        <v>135000</v>
      </c>
      <c r="F321" s="109">
        <v>2019</v>
      </c>
    </row>
    <row r="322" spans="1:6" ht="33" customHeight="1" x14ac:dyDescent="0.25">
      <c r="A322" s="106" t="s">
        <v>1162</v>
      </c>
      <c r="B322" s="107" t="s">
        <v>1163</v>
      </c>
      <c r="C322" s="108">
        <v>436000</v>
      </c>
      <c r="D322" s="41">
        <v>109000</v>
      </c>
      <c r="E322" s="41">
        <f t="shared" si="1"/>
        <v>327000</v>
      </c>
      <c r="F322" s="109">
        <v>2017</v>
      </c>
    </row>
    <row r="323" spans="1:6" ht="24" x14ac:dyDescent="0.25">
      <c r="A323" s="106" t="s">
        <v>1164</v>
      </c>
      <c r="B323" s="107" t="s">
        <v>1165</v>
      </c>
      <c r="C323" s="108">
        <v>120000</v>
      </c>
      <c r="D323" s="41">
        <v>12000</v>
      </c>
      <c r="E323" s="41">
        <f t="shared" si="1"/>
        <v>108000</v>
      </c>
      <c r="F323" s="109">
        <v>2017</v>
      </c>
    </row>
    <row r="324" spans="1:6" ht="27.75" customHeight="1" x14ac:dyDescent="0.25">
      <c r="A324" s="106" t="s">
        <v>1166</v>
      </c>
      <c r="B324" s="107" t="s">
        <v>1167</v>
      </c>
      <c r="C324" s="108">
        <v>14000000</v>
      </c>
      <c r="D324" s="41">
        <v>11760000</v>
      </c>
      <c r="E324" s="41">
        <f t="shared" si="1"/>
        <v>2240000</v>
      </c>
      <c r="F324" s="109">
        <v>1980</v>
      </c>
    </row>
    <row r="325" spans="1:6" ht="28.5" customHeight="1" x14ac:dyDescent="0.25">
      <c r="A325" s="106" t="s">
        <v>1168</v>
      </c>
      <c r="B325" s="107" t="s">
        <v>1169</v>
      </c>
      <c r="C325" s="108">
        <v>6000000</v>
      </c>
      <c r="D325" s="41">
        <f>+C325</f>
        <v>6000000</v>
      </c>
      <c r="E325" s="41">
        <f t="shared" si="1"/>
        <v>0</v>
      </c>
      <c r="F325" s="109">
        <v>1980</v>
      </c>
    </row>
    <row r="326" spans="1:6" ht="51.75" customHeight="1" x14ac:dyDescent="0.25">
      <c r="A326" s="106" t="s">
        <v>1170</v>
      </c>
      <c r="B326" s="107" t="s">
        <v>1171</v>
      </c>
      <c r="C326" s="108">
        <v>12500000</v>
      </c>
      <c r="D326" s="41">
        <v>2500000</v>
      </c>
      <c r="E326" s="41">
        <f t="shared" si="1"/>
        <v>10000000</v>
      </c>
      <c r="F326" s="109">
        <v>2017</v>
      </c>
    </row>
    <row r="327" spans="1:6" ht="46.5" x14ac:dyDescent="0.25">
      <c r="A327" s="106" t="s">
        <v>1172</v>
      </c>
      <c r="B327" s="107" t="s">
        <v>1173</v>
      </c>
      <c r="C327" s="108">
        <v>540000</v>
      </c>
      <c r="D327" s="41">
        <v>108000</v>
      </c>
      <c r="E327" s="41">
        <f t="shared" si="1"/>
        <v>432000</v>
      </c>
      <c r="F327" s="109">
        <v>2017</v>
      </c>
    </row>
    <row r="328" spans="1:6" ht="18" customHeight="1" x14ac:dyDescent="0.25">
      <c r="A328" s="106" t="s">
        <v>1174</v>
      </c>
      <c r="B328" s="107" t="s">
        <v>1175</v>
      </c>
      <c r="C328" s="108"/>
      <c r="D328" s="41">
        <v>0</v>
      </c>
      <c r="E328" s="41">
        <f t="shared" si="1"/>
        <v>0</v>
      </c>
      <c r="F328" s="109">
        <v>1970</v>
      </c>
    </row>
    <row r="329" spans="1:6" ht="18" customHeight="1" x14ac:dyDescent="0.25">
      <c r="A329" s="106" t="s">
        <v>1176</v>
      </c>
      <c r="B329" s="107" t="s">
        <v>1177</v>
      </c>
      <c r="C329" s="108">
        <v>250000</v>
      </c>
      <c r="D329" s="41">
        <f>+C329</f>
        <v>250000</v>
      </c>
      <c r="E329" s="41">
        <f t="shared" si="1"/>
        <v>0</v>
      </c>
      <c r="F329" s="109">
        <v>1980</v>
      </c>
    </row>
    <row r="330" spans="1:6" ht="18" customHeight="1" x14ac:dyDescent="0.25">
      <c r="A330" s="106" t="s">
        <v>1178</v>
      </c>
      <c r="B330" s="107" t="s">
        <v>1179</v>
      </c>
      <c r="C330" s="108"/>
      <c r="D330" s="41">
        <v>0</v>
      </c>
      <c r="E330" s="41">
        <f t="shared" si="1"/>
        <v>0</v>
      </c>
      <c r="F330" s="109">
        <v>1980</v>
      </c>
    </row>
    <row r="331" spans="1:6" ht="24" x14ac:dyDescent="0.25">
      <c r="A331" s="106" t="s">
        <v>1180</v>
      </c>
      <c r="B331" s="107" t="s">
        <v>1181</v>
      </c>
      <c r="C331" s="108">
        <v>15700000</v>
      </c>
      <c r="D331" s="41">
        <v>2512000</v>
      </c>
      <c r="E331" s="41">
        <f t="shared" si="1"/>
        <v>13188000</v>
      </c>
      <c r="F331" s="109">
        <v>2014</v>
      </c>
    </row>
    <row r="332" spans="1:6" ht="35.25" x14ac:dyDescent="0.25">
      <c r="A332" s="106" t="s">
        <v>1182</v>
      </c>
      <c r="B332" s="107" t="s">
        <v>1183</v>
      </c>
      <c r="C332" s="108">
        <v>297000</v>
      </c>
      <c r="D332" s="41">
        <v>47520</v>
      </c>
      <c r="E332" s="41">
        <f t="shared" si="1"/>
        <v>249480</v>
      </c>
      <c r="F332" s="109">
        <v>2014</v>
      </c>
    </row>
    <row r="333" spans="1:6" ht="18" customHeight="1" x14ac:dyDescent="0.25">
      <c r="A333" s="106" t="s">
        <v>1184</v>
      </c>
      <c r="B333" s="107" t="s">
        <v>1185</v>
      </c>
      <c r="C333" s="108"/>
      <c r="D333" s="41">
        <v>0</v>
      </c>
      <c r="E333" s="41">
        <f t="shared" si="1"/>
        <v>0</v>
      </c>
      <c r="F333" s="109">
        <v>1983</v>
      </c>
    </row>
    <row r="334" spans="1:6" ht="18" customHeight="1" x14ac:dyDescent="0.25">
      <c r="A334" s="106" t="s">
        <v>1186</v>
      </c>
      <c r="B334" s="107" t="s">
        <v>744</v>
      </c>
      <c r="C334" s="110">
        <v>45130536</v>
      </c>
      <c r="D334" s="41">
        <v>5415664.3200000003</v>
      </c>
      <c r="E334" s="41">
        <f t="shared" si="1"/>
        <v>39714871.68</v>
      </c>
      <c r="F334" s="109">
        <v>2019</v>
      </c>
    </row>
    <row r="335" spans="1:6" ht="24" x14ac:dyDescent="0.25">
      <c r="A335" s="106" t="s">
        <v>1187</v>
      </c>
      <c r="B335" s="107" t="s">
        <v>1188</v>
      </c>
      <c r="C335" s="110">
        <v>654000</v>
      </c>
      <c r="D335" s="41">
        <v>163500</v>
      </c>
      <c r="E335" s="41">
        <f t="shared" si="1"/>
        <v>490500</v>
      </c>
      <c r="F335" s="109">
        <v>2017</v>
      </c>
    </row>
    <row r="336" spans="1:6" ht="24" x14ac:dyDescent="0.25">
      <c r="A336" s="106" t="s">
        <v>1189</v>
      </c>
      <c r="B336" s="107" t="s">
        <v>1190</v>
      </c>
      <c r="C336" s="110">
        <v>80000</v>
      </c>
      <c r="D336" s="41">
        <v>20000</v>
      </c>
      <c r="E336" s="41">
        <f t="shared" si="1"/>
        <v>60000</v>
      </c>
      <c r="F336" s="109">
        <v>2017</v>
      </c>
    </row>
    <row r="337" spans="1:6" x14ac:dyDescent="0.25">
      <c r="A337" s="106" t="s">
        <v>1191</v>
      </c>
      <c r="B337" s="107" t="s">
        <v>1177</v>
      </c>
      <c r="C337" s="111">
        <v>300000</v>
      </c>
      <c r="D337" s="41">
        <f>+C337</f>
        <v>300000</v>
      </c>
      <c r="E337" s="41">
        <f t="shared" si="1"/>
        <v>0</v>
      </c>
      <c r="F337" s="109">
        <v>1965</v>
      </c>
    </row>
    <row r="338" spans="1:6" x14ac:dyDescent="0.25">
      <c r="A338" s="106" t="s">
        <v>1192</v>
      </c>
      <c r="B338" s="107" t="s">
        <v>1175</v>
      </c>
      <c r="C338" s="110"/>
      <c r="D338" s="41">
        <v>0</v>
      </c>
      <c r="E338" s="41">
        <f t="shared" si="1"/>
        <v>0</v>
      </c>
      <c r="F338" s="109">
        <v>1983</v>
      </c>
    </row>
    <row r="339" spans="1:6" x14ac:dyDescent="0.25">
      <c r="A339" s="106" t="s">
        <v>1193</v>
      </c>
      <c r="B339" s="107" t="s">
        <v>557</v>
      </c>
      <c r="C339" s="110"/>
      <c r="D339" s="41">
        <v>0</v>
      </c>
      <c r="E339" s="41">
        <f t="shared" si="1"/>
        <v>0</v>
      </c>
      <c r="F339" s="109">
        <v>1928</v>
      </c>
    </row>
    <row r="340" spans="1:6" ht="24" x14ac:dyDescent="0.25">
      <c r="A340" s="106" t="s">
        <v>1194</v>
      </c>
      <c r="B340" s="107" t="s">
        <v>1195</v>
      </c>
      <c r="C340" s="111">
        <v>1682997</v>
      </c>
      <c r="D340" s="41">
        <v>1514697.3</v>
      </c>
      <c r="E340" s="41">
        <f t="shared" si="1"/>
        <v>168299.69999999995</v>
      </c>
      <c r="F340" s="109">
        <v>1977</v>
      </c>
    </row>
    <row r="341" spans="1:6" ht="35.25" x14ac:dyDescent="0.25">
      <c r="A341" s="106" t="s">
        <v>1196</v>
      </c>
      <c r="B341" s="107" t="s">
        <v>1197</v>
      </c>
      <c r="C341" s="111">
        <v>6000000</v>
      </c>
      <c r="D341" s="41">
        <v>2880000</v>
      </c>
      <c r="E341" s="41">
        <f t="shared" si="1"/>
        <v>3120000</v>
      </c>
      <c r="F341" s="109">
        <v>1998</v>
      </c>
    </row>
    <row r="342" spans="1:6" x14ac:dyDescent="0.25">
      <c r="A342" s="106" t="s">
        <v>1198</v>
      </c>
      <c r="B342" s="107" t="s">
        <v>1199</v>
      </c>
      <c r="C342" s="111"/>
      <c r="D342" s="41">
        <v>0</v>
      </c>
      <c r="E342" s="41">
        <f t="shared" si="1"/>
        <v>0</v>
      </c>
      <c r="F342" s="109">
        <v>2017</v>
      </c>
    </row>
    <row r="343" spans="1:6" ht="24" x14ac:dyDescent="0.25">
      <c r="A343" s="106" t="s">
        <v>1200</v>
      </c>
      <c r="B343" s="107" t="s">
        <v>1201</v>
      </c>
      <c r="C343" s="111">
        <v>35000</v>
      </c>
      <c r="D343" s="41">
        <v>35000</v>
      </c>
      <c r="E343" s="41">
        <f t="shared" si="1"/>
        <v>0</v>
      </c>
      <c r="F343" s="109">
        <v>2014</v>
      </c>
    </row>
    <row r="344" spans="1:6" x14ac:dyDescent="0.25">
      <c r="A344" s="106" t="s">
        <v>1202</v>
      </c>
      <c r="B344" s="107" t="s">
        <v>1098</v>
      </c>
      <c r="C344" s="111">
        <v>17000</v>
      </c>
      <c r="D344" s="41">
        <v>17000</v>
      </c>
      <c r="E344" s="41">
        <f t="shared" si="1"/>
        <v>0</v>
      </c>
      <c r="F344" s="109">
        <v>2014</v>
      </c>
    </row>
    <row r="345" spans="1:6" x14ac:dyDescent="0.25">
      <c r="A345" s="106" t="s">
        <v>1203</v>
      </c>
      <c r="B345" s="107" t="s">
        <v>1204</v>
      </c>
      <c r="C345" s="111">
        <v>17000</v>
      </c>
      <c r="D345" s="41">
        <v>17000</v>
      </c>
      <c r="E345" s="41">
        <f t="shared" si="1"/>
        <v>0</v>
      </c>
      <c r="F345" s="109">
        <v>2014</v>
      </c>
    </row>
    <row r="346" spans="1:6" x14ac:dyDescent="0.25">
      <c r="A346" s="106" t="s">
        <v>1205</v>
      </c>
      <c r="B346" s="107" t="s">
        <v>1206</v>
      </c>
      <c r="C346" s="111">
        <v>34000</v>
      </c>
      <c r="D346" s="41">
        <v>34000</v>
      </c>
      <c r="E346" s="41">
        <f t="shared" si="1"/>
        <v>0</v>
      </c>
      <c r="F346" s="109">
        <v>2014</v>
      </c>
    </row>
    <row r="347" spans="1:6" ht="24" x14ac:dyDescent="0.25">
      <c r="A347" s="106" t="s">
        <v>1207</v>
      </c>
      <c r="B347" s="107" t="s">
        <v>1208</v>
      </c>
      <c r="C347" s="108"/>
      <c r="D347" s="41">
        <v>0</v>
      </c>
      <c r="E347" s="41">
        <f t="shared" si="1"/>
        <v>0</v>
      </c>
      <c r="F347" s="109">
        <v>1984</v>
      </c>
    </row>
    <row r="348" spans="1:6" ht="24" x14ac:dyDescent="0.25">
      <c r="A348" s="106" t="s">
        <v>1209</v>
      </c>
      <c r="B348" s="107" t="s">
        <v>1210</v>
      </c>
      <c r="C348" s="112">
        <v>654000</v>
      </c>
      <c r="D348" s="41">
        <v>163500</v>
      </c>
      <c r="E348" s="41">
        <f t="shared" si="1"/>
        <v>490500</v>
      </c>
      <c r="F348" s="109">
        <v>2017</v>
      </c>
    </row>
    <row r="349" spans="1:6" x14ac:dyDescent="0.25">
      <c r="A349" s="106" t="s">
        <v>1211</v>
      </c>
      <c r="B349" s="107" t="s">
        <v>1212</v>
      </c>
      <c r="C349" s="112">
        <v>128000</v>
      </c>
      <c r="D349" s="41">
        <v>32000</v>
      </c>
      <c r="E349" s="41">
        <f t="shared" si="1"/>
        <v>96000</v>
      </c>
      <c r="F349" s="109">
        <v>2017</v>
      </c>
    </row>
    <row r="350" spans="1:6" x14ac:dyDescent="0.25">
      <c r="A350" s="106" t="s">
        <v>1213</v>
      </c>
      <c r="B350" s="107" t="s">
        <v>1214</v>
      </c>
      <c r="C350" s="112"/>
      <c r="D350" s="41">
        <v>0</v>
      </c>
      <c r="E350" s="41">
        <f t="shared" si="1"/>
        <v>0</v>
      </c>
      <c r="F350" s="109">
        <v>1975</v>
      </c>
    </row>
    <row r="351" spans="1:6" x14ac:dyDescent="0.25">
      <c r="A351" s="106" t="s">
        <v>1215</v>
      </c>
      <c r="B351" s="107" t="s">
        <v>1177</v>
      </c>
      <c r="C351" s="112">
        <v>1200000</v>
      </c>
      <c r="D351" s="41">
        <v>1080000</v>
      </c>
      <c r="E351" s="41">
        <f t="shared" si="1"/>
        <v>120000</v>
      </c>
      <c r="F351" s="109">
        <v>1986</v>
      </c>
    </row>
    <row r="352" spans="1:6" x14ac:dyDescent="0.25">
      <c r="A352" s="106" t="s">
        <v>1216</v>
      </c>
      <c r="B352" s="107" t="s">
        <v>557</v>
      </c>
      <c r="C352" s="112"/>
      <c r="D352" s="41">
        <v>0</v>
      </c>
      <c r="E352" s="41">
        <f t="shared" si="1"/>
        <v>0</v>
      </c>
      <c r="F352" s="109">
        <v>1928</v>
      </c>
    </row>
    <row r="353" spans="1:6" x14ac:dyDescent="0.25">
      <c r="A353" s="106" t="s">
        <v>1217</v>
      </c>
      <c r="B353" s="107" t="s">
        <v>1218</v>
      </c>
      <c r="C353" s="112">
        <v>4511780</v>
      </c>
      <c r="D353" s="41">
        <v>315824.59999999998</v>
      </c>
      <c r="E353" s="41">
        <f t="shared" si="1"/>
        <v>4195955.4000000004</v>
      </c>
      <c r="F353" s="109">
        <v>2015</v>
      </c>
    </row>
    <row r="354" spans="1:6" ht="24" x14ac:dyDescent="0.25">
      <c r="A354" s="106" t="s">
        <v>1219</v>
      </c>
      <c r="B354" s="107" t="s">
        <v>1220</v>
      </c>
      <c r="C354" s="112">
        <v>2190000</v>
      </c>
      <c r="D354" s="41">
        <v>306600</v>
      </c>
      <c r="E354" s="41">
        <f t="shared" si="1"/>
        <v>1883400</v>
      </c>
      <c r="F354" s="109">
        <v>2015</v>
      </c>
    </row>
    <row r="355" spans="1:6" ht="24" x14ac:dyDescent="0.25">
      <c r="A355" s="106" t="s">
        <v>1221</v>
      </c>
      <c r="B355" s="107" t="s">
        <v>1222</v>
      </c>
      <c r="C355" s="112">
        <v>5031400</v>
      </c>
      <c r="D355" s="41">
        <v>704396</v>
      </c>
      <c r="E355" s="41">
        <f t="shared" si="1"/>
        <v>4327004</v>
      </c>
      <c r="F355" s="109">
        <v>2015</v>
      </c>
    </row>
    <row r="356" spans="1:6" x14ac:dyDescent="0.25">
      <c r="A356" s="106" t="s">
        <v>1223</v>
      </c>
      <c r="B356" s="107" t="s">
        <v>1224</v>
      </c>
      <c r="C356" s="112"/>
      <c r="D356" s="41">
        <v>0</v>
      </c>
      <c r="E356" s="41">
        <f t="shared" si="1"/>
        <v>0</v>
      </c>
      <c r="F356" s="109">
        <v>1922</v>
      </c>
    </row>
    <row r="357" spans="1:6" ht="24" x14ac:dyDescent="0.25">
      <c r="A357" s="106" t="s">
        <v>1225</v>
      </c>
      <c r="B357" s="107" t="s">
        <v>1226</v>
      </c>
      <c r="C357" s="112">
        <v>540000</v>
      </c>
      <c r="D357" s="41">
        <v>72000</v>
      </c>
      <c r="E357" s="41">
        <f t="shared" si="1"/>
        <v>468000</v>
      </c>
      <c r="F357" s="109">
        <v>2014</v>
      </c>
    </row>
    <row r="358" spans="1:6" ht="24" x14ac:dyDescent="0.25">
      <c r="A358" s="106" t="s">
        <v>1227</v>
      </c>
      <c r="B358" s="107" t="s">
        <v>1228</v>
      </c>
      <c r="C358" s="112">
        <v>250000</v>
      </c>
      <c r="D358" s="41">
        <v>31250</v>
      </c>
      <c r="E358" s="41">
        <f t="shared" si="1"/>
        <v>218750</v>
      </c>
      <c r="F358" s="109">
        <v>2017</v>
      </c>
    </row>
    <row r="359" spans="1:6" x14ac:dyDescent="0.25">
      <c r="A359" s="106" t="s">
        <v>1229</v>
      </c>
      <c r="B359" s="107" t="s">
        <v>1230</v>
      </c>
      <c r="C359" s="112">
        <v>21900000</v>
      </c>
      <c r="D359" s="41">
        <v>3504000</v>
      </c>
      <c r="E359" s="41">
        <f t="shared" si="1"/>
        <v>18396000</v>
      </c>
      <c r="F359" s="109">
        <v>2018</v>
      </c>
    </row>
    <row r="360" spans="1:6" x14ac:dyDescent="0.25">
      <c r="A360" s="106" t="s">
        <v>1231</v>
      </c>
      <c r="B360" s="107" t="s">
        <v>1161</v>
      </c>
      <c r="C360" s="112">
        <v>300000</v>
      </c>
      <c r="D360" s="41">
        <v>30000</v>
      </c>
      <c r="E360" s="41">
        <f t="shared" ref="E360" si="2">+C360-D360</f>
        <v>270000</v>
      </c>
      <c r="F360" s="109">
        <v>2019</v>
      </c>
    </row>
    <row r="361" spans="1:6" x14ac:dyDescent="0.25">
      <c r="A361" s="96"/>
      <c r="B361" s="97" t="s">
        <v>285</v>
      </c>
      <c r="C361" s="98">
        <f>SUM(C4:C360)</f>
        <v>2223724334.789999</v>
      </c>
      <c r="D361" s="98">
        <f>SUM(D4:D360)</f>
        <v>965760343.67999911</v>
      </c>
      <c r="E361" s="98">
        <f>SUM(E4:E360)</f>
        <v>1257963991.1000001</v>
      </c>
      <c r="F361" s="99"/>
    </row>
    <row r="363" spans="1:6" ht="44.25" customHeight="1" x14ac:dyDescent="0.25">
      <c r="A363" s="169" t="s">
        <v>1124</v>
      </c>
      <c r="B363" s="169"/>
      <c r="C363" s="169"/>
      <c r="D363" s="169"/>
      <c r="E363" s="169"/>
      <c r="F363" s="169"/>
    </row>
  </sheetData>
  <mergeCells count="4">
    <mergeCell ref="A1:C1"/>
    <mergeCell ref="D1:F1"/>
    <mergeCell ref="A2:F2"/>
    <mergeCell ref="A363:F363"/>
  </mergeCells>
  <pageMargins left="0.25" right="0.17" top="0.22" bottom="0.25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pane ySplit="3" topLeftCell="A4" activePane="bottomLeft" state="frozen"/>
      <selection pane="bottomLeft" activeCell="L12" sqref="L12"/>
    </sheetView>
  </sheetViews>
  <sheetFormatPr defaultRowHeight="16.5" x14ac:dyDescent="0.3"/>
  <cols>
    <col min="1" max="1" width="10" style="91" customWidth="1"/>
    <col min="2" max="2" width="46.42578125" style="92" customWidth="1"/>
    <col min="3" max="3" width="32.85546875" style="91" customWidth="1"/>
    <col min="4" max="4" width="16" style="92" customWidth="1"/>
    <col min="5" max="5" width="14.85546875" style="92" customWidth="1"/>
    <col min="6" max="6" width="12.42578125" style="92" customWidth="1"/>
    <col min="7" max="7" width="10.28515625" style="91" customWidth="1"/>
    <col min="8" max="47" width="9.140625" style="45"/>
    <col min="48" max="48" width="20.5703125" style="45" customWidth="1"/>
    <col min="49" max="49" width="33.5703125" style="45" customWidth="1"/>
    <col min="50" max="50" width="25.85546875" style="45" customWidth="1"/>
    <col min="51" max="51" width="26.140625" style="45" customWidth="1"/>
    <col min="52" max="52" width="26.28515625" style="45" customWidth="1"/>
    <col min="53" max="53" width="13.85546875" style="45" customWidth="1"/>
    <col min="54" max="303" width="9.140625" style="45"/>
    <col min="304" max="304" width="20.5703125" style="45" customWidth="1"/>
    <col min="305" max="305" width="33.5703125" style="45" customWidth="1"/>
    <col min="306" max="306" width="25.85546875" style="45" customWidth="1"/>
    <col min="307" max="307" width="26.140625" style="45" customWidth="1"/>
    <col min="308" max="308" width="26.28515625" style="45" customWidth="1"/>
    <col min="309" max="309" width="13.85546875" style="45" customWidth="1"/>
    <col min="310" max="559" width="9.140625" style="45"/>
    <col min="560" max="560" width="20.5703125" style="45" customWidth="1"/>
    <col min="561" max="561" width="33.5703125" style="45" customWidth="1"/>
    <col min="562" max="562" width="25.85546875" style="45" customWidth="1"/>
    <col min="563" max="563" width="26.140625" style="45" customWidth="1"/>
    <col min="564" max="564" width="26.28515625" style="45" customWidth="1"/>
    <col min="565" max="565" width="13.85546875" style="45" customWidth="1"/>
    <col min="566" max="815" width="9.140625" style="45"/>
    <col min="816" max="816" width="20.5703125" style="45" customWidth="1"/>
    <col min="817" max="817" width="33.5703125" style="45" customWidth="1"/>
    <col min="818" max="818" width="25.85546875" style="45" customWidth="1"/>
    <col min="819" max="819" width="26.140625" style="45" customWidth="1"/>
    <col min="820" max="820" width="26.28515625" style="45" customWidth="1"/>
    <col min="821" max="821" width="13.85546875" style="45" customWidth="1"/>
    <col min="822" max="1071" width="9.140625" style="45"/>
    <col min="1072" max="1072" width="20.5703125" style="45" customWidth="1"/>
    <col min="1073" max="1073" width="33.5703125" style="45" customWidth="1"/>
    <col min="1074" max="1074" width="25.85546875" style="45" customWidth="1"/>
    <col min="1075" max="1075" width="26.140625" style="45" customWidth="1"/>
    <col min="1076" max="1076" width="26.28515625" style="45" customWidth="1"/>
    <col min="1077" max="1077" width="13.85546875" style="45" customWidth="1"/>
    <col min="1078" max="1327" width="9.140625" style="45"/>
    <col min="1328" max="1328" width="20.5703125" style="45" customWidth="1"/>
    <col min="1329" max="1329" width="33.5703125" style="45" customWidth="1"/>
    <col min="1330" max="1330" width="25.85546875" style="45" customWidth="1"/>
    <col min="1331" max="1331" width="26.140625" style="45" customWidth="1"/>
    <col min="1332" max="1332" width="26.28515625" style="45" customWidth="1"/>
    <col min="1333" max="1333" width="13.85546875" style="45" customWidth="1"/>
    <col min="1334" max="1583" width="9.140625" style="45"/>
    <col min="1584" max="1584" width="20.5703125" style="45" customWidth="1"/>
    <col min="1585" max="1585" width="33.5703125" style="45" customWidth="1"/>
    <col min="1586" max="1586" width="25.85546875" style="45" customWidth="1"/>
    <col min="1587" max="1587" width="26.140625" style="45" customWidth="1"/>
    <col min="1588" max="1588" width="26.28515625" style="45" customWidth="1"/>
    <col min="1589" max="1589" width="13.85546875" style="45" customWidth="1"/>
    <col min="1590" max="1839" width="9.140625" style="45"/>
    <col min="1840" max="1840" width="20.5703125" style="45" customWidth="1"/>
    <col min="1841" max="1841" width="33.5703125" style="45" customWidth="1"/>
    <col min="1842" max="1842" width="25.85546875" style="45" customWidth="1"/>
    <col min="1843" max="1843" width="26.140625" style="45" customWidth="1"/>
    <col min="1844" max="1844" width="26.28515625" style="45" customWidth="1"/>
    <col min="1845" max="1845" width="13.85546875" style="45" customWidth="1"/>
    <col min="1846" max="2095" width="9.140625" style="45"/>
    <col min="2096" max="2096" width="20.5703125" style="45" customWidth="1"/>
    <col min="2097" max="2097" width="33.5703125" style="45" customWidth="1"/>
    <col min="2098" max="2098" width="25.85546875" style="45" customWidth="1"/>
    <col min="2099" max="2099" width="26.140625" style="45" customWidth="1"/>
    <col min="2100" max="2100" width="26.28515625" style="45" customWidth="1"/>
    <col min="2101" max="2101" width="13.85546875" style="45" customWidth="1"/>
    <col min="2102" max="2351" width="9.140625" style="45"/>
    <col min="2352" max="2352" width="20.5703125" style="45" customWidth="1"/>
    <col min="2353" max="2353" width="33.5703125" style="45" customWidth="1"/>
    <col min="2354" max="2354" width="25.85546875" style="45" customWidth="1"/>
    <col min="2355" max="2355" width="26.140625" style="45" customWidth="1"/>
    <col min="2356" max="2356" width="26.28515625" style="45" customWidth="1"/>
    <col min="2357" max="2357" width="13.85546875" style="45" customWidth="1"/>
    <col min="2358" max="2607" width="9.140625" style="45"/>
    <col min="2608" max="2608" width="20.5703125" style="45" customWidth="1"/>
    <col min="2609" max="2609" width="33.5703125" style="45" customWidth="1"/>
    <col min="2610" max="2610" width="25.85546875" style="45" customWidth="1"/>
    <col min="2611" max="2611" width="26.140625" style="45" customWidth="1"/>
    <col min="2612" max="2612" width="26.28515625" style="45" customWidth="1"/>
    <col min="2613" max="2613" width="13.85546875" style="45" customWidth="1"/>
    <col min="2614" max="2863" width="9.140625" style="45"/>
    <col min="2864" max="2864" width="20.5703125" style="45" customWidth="1"/>
    <col min="2865" max="2865" width="33.5703125" style="45" customWidth="1"/>
    <col min="2866" max="2866" width="25.85546875" style="45" customWidth="1"/>
    <col min="2867" max="2867" width="26.140625" style="45" customWidth="1"/>
    <col min="2868" max="2868" width="26.28515625" style="45" customWidth="1"/>
    <col min="2869" max="2869" width="13.85546875" style="45" customWidth="1"/>
    <col min="2870" max="3119" width="9.140625" style="45"/>
    <col min="3120" max="3120" width="20.5703125" style="45" customWidth="1"/>
    <col min="3121" max="3121" width="33.5703125" style="45" customWidth="1"/>
    <col min="3122" max="3122" width="25.85546875" style="45" customWidth="1"/>
    <col min="3123" max="3123" width="26.140625" style="45" customWidth="1"/>
    <col min="3124" max="3124" width="26.28515625" style="45" customWidth="1"/>
    <col min="3125" max="3125" width="13.85546875" style="45" customWidth="1"/>
    <col min="3126" max="3375" width="9.140625" style="45"/>
    <col min="3376" max="3376" width="20.5703125" style="45" customWidth="1"/>
    <col min="3377" max="3377" width="33.5703125" style="45" customWidth="1"/>
    <col min="3378" max="3378" width="25.85546875" style="45" customWidth="1"/>
    <col min="3379" max="3379" width="26.140625" style="45" customWidth="1"/>
    <col min="3380" max="3380" width="26.28515625" style="45" customWidth="1"/>
    <col min="3381" max="3381" width="13.85546875" style="45" customWidth="1"/>
    <col min="3382" max="3631" width="9.140625" style="45"/>
    <col min="3632" max="3632" width="20.5703125" style="45" customWidth="1"/>
    <col min="3633" max="3633" width="33.5703125" style="45" customWidth="1"/>
    <col min="3634" max="3634" width="25.85546875" style="45" customWidth="1"/>
    <col min="3635" max="3635" width="26.140625" style="45" customWidth="1"/>
    <col min="3636" max="3636" width="26.28515625" style="45" customWidth="1"/>
    <col min="3637" max="3637" width="13.85546875" style="45" customWidth="1"/>
    <col min="3638" max="3887" width="9.140625" style="45"/>
    <col min="3888" max="3888" width="20.5703125" style="45" customWidth="1"/>
    <col min="3889" max="3889" width="33.5703125" style="45" customWidth="1"/>
    <col min="3890" max="3890" width="25.85546875" style="45" customWidth="1"/>
    <col min="3891" max="3891" width="26.140625" style="45" customWidth="1"/>
    <col min="3892" max="3892" width="26.28515625" style="45" customWidth="1"/>
    <col min="3893" max="3893" width="13.85546875" style="45" customWidth="1"/>
    <col min="3894" max="4143" width="9.140625" style="45"/>
    <col min="4144" max="4144" width="20.5703125" style="45" customWidth="1"/>
    <col min="4145" max="4145" width="33.5703125" style="45" customWidth="1"/>
    <col min="4146" max="4146" width="25.85546875" style="45" customWidth="1"/>
    <col min="4147" max="4147" width="26.140625" style="45" customWidth="1"/>
    <col min="4148" max="4148" width="26.28515625" style="45" customWidth="1"/>
    <col min="4149" max="4149" width="13.85546875" style="45" customWidth="1"/>
    <col min="4150" max="4399" width="9.140625" style="45"/>
    <col min="4400" max="4400" width="20.5703125" style="45" customWidth="1"/>
    <col min="4401" max="4401" width="33.5703125" style="45" customWidth="1"/>
    <col min="4402" max="4402" width="25.85546875" style="45" customWidth="1"/>
    <col min="4403" max="4403" width="26.140625" style="45" customWidth="1"/>
    <col min="4404" max="4404" width="26.28515625" style="45" customWidth="1"/>
    <col min="4405" max="4405" width="13.85546875" style="45" customWidth="1"/>
    <col min="4406" max="4655" width="9.140625" style="45"/>
    <col min="4656" max="4656" width="20.5703125" style="45" customWidth="1"/>
    <col min="4657" max="4657" width="33.5703125" style="45" customWidth="1"/>
    <col min="4658" max="4658" width="25.85546875" style="45" customWidth="1"/>
    <col min="4659" max="4659" width="26.140625" style="45" customWidth="1"/>
    <col min="4660" max="4660" width="26.28515625" style="45" customWidth="1"/>
    <col min="4661" max="4661" width="13.85546875" style="45" customWidth="1"/>
    <col min="4662" max="4911" width="9.140625" style="45"/>
    <col min="4912" max="4912" width="20.5703125" style="45" customWidth="1"/>
    <col min="4913" max="4913" width="33.5703125" style="45" customWidth="1"/>
    <col min="4914" max="4914" width="25.85546875" style="45" customWidth="1"/>
    <col min="4915" max="4915" width="26.140625" style="45" customWidth="1"/>
    <col min="4916" max="4916" width="26.28515625" style="45" customWidth="1"/>
    <col min="4917" max="4917" width="13.85546875" style="45" customWidth="1"/>
    <col min="4918" max="5167" width="9.140625" style="45"/>
    <col min="5168" max="5168" width="20.5703125" style="45" customWidth="1"/>
    <col min="5169" max="5169" width="33.5703125" style="45" customWidth="1"/>
    <col min="5170" max="5170" width="25.85546875" style="45" customWidth="1"/>
    <col min="5171" max="5171" width="26.140625" style="45" customWidth="1"/>
    <col min="5172" max="5172" width="26.28515625" style="45" customWidth="1"/>
    <col min="5173" max="5173" width="13.85546875" style="45" customWidth="1"/>
    <col min="5174" max="5423" width="9.140625" style="45"/>
    <col min="5424" max="5424" width="20.5703125" style="45" customWidth="1"/>
    <col min="5425" max="5425" width="33.5703125" style="45" customWidth="1"/>
    <col min="5426" max="5426" width="25.85546875" style="45" customWidth="1"/>
    <col min="5427" max="5427" width="26.140625" style="45" customWidth="1"/>
    <col min="5428" max="5428" width="26.28515625" style="45" customWidth="1"/>
    <col min="5429" max="5429" width="13.85546875" style="45" customWidth="1"/>
    <col min="5430" max="5679" width="9.140625" style="45"/>
    <col min="5680" max="5680" width="20.5703125" style="45" customWidth="1"/>
    <col min="5681" max="5681" width="33.5703125" style="45" customWidth="1"/>
    <col min="5682" max="5682" width="25.85546875" style="45" customWidth="1"/>
    <col min="5683" max="5683" width="26.140625" style="45" customWidth="1"/>
    <col min="5684" max="5684" width="26.28515625" style="45" customWidth="1"/>
    <col min="5685" max="5685" width="13.85546875" style="45" customWidth="1"/>
    <col min="5686" max="5935" width="9.140625" style="45"/>
    <col min="5936" max="5936" width="20.5703125" style="45" customWidth="1"/>
    <col min="5937" max="5937" width="33.5703125" style="45" customWidth="1"/>
    <col min="5938" max="5938" width="25.85546875" style="45" customWidth="1"/>
    <col min="5939" max="5939" width="26.140625" style="45" customWidth="1"/>
    <col min="5940" max="5940" width="26.28515625" style="45" customWidth="1"/>
    <col min="5941" max="5941" width="13.85546875" style="45" customWidth="1"/>
    <col min="5942" max="6191" width="9.140625" style="45"/>
    <col min="6192" max="6192" width="20.5703125" style="45" customWidth="1"/>
    <col min="6193" max="6193" width="33.5703125" style="45" customWidth="1"/>
    <col min="6194" max="6194" width="25.85546875" style="45" customWidth="1"/>
    <col min="6195" max="6195" width="26.140625" style="45" customWidth="1"/>
    <col min="6196" max="6196" width="26.28515625" style="45" customWidth="1"/>
    <col min="6197" max="6197" width="13.85546875" style="45" customWidth="1"/>
    <col min="6198" max="6447" width="9.140625" style="45"/>
    <col min="6448" max="6448" width="20.5703125" style="45" customWidth="1"/>
    <col min="6449" max="6449" width="33.5703125" style="45" customWidth="1"/>
    <col min="6450" max="6450" width="25.85546875" style="45" customWidth="1"/>
    <col min="6451" max="6451" width="26.140625" style="45" customWidth="1"/>
    <col min="6452" max="6452" width="26.28515625" style="45" customWidth="1"/>
    <col min="6453" max="6453" width="13.85546875" style="45" customWidth="1"/>
    <col min="6454" max="6703" width="9.140625" style="45"/>
    <col min="6704" max="6704" width="20.5703125" style="45" customWidth="1"/>
    <col min="6705" max="6705" width="33.5703125" style="45" customWidth="1"/>
    <col min="6706" max="6706" width="25.85546875" style="45" customWidth="1"/>
    <col min="6707" max="6707" width="26.140625" style="45" customWidth="1"/>
    <col min="6708" max="6708" width="26.28515625" style="45" customWidth="1"/>
    <col min="6709" max="6709" width="13.85546875" style="45" customWidth="1"/>
    <col min="6710" max="6959" width="9.140625" style="45"/>
    <col min="6960" max="6960" width="20.5703125" style="45" customWidth="1"/>
    <col min="6961" max="6961" width="33.5703125" style="45" customWidth="1"/>
    <col min="6962" max="6962" width="25.85546875" style="45" customWidth="1"/>
    <col min="6963" max="6963" width="26.140625" style="45" customWidth="1"/>
    <col min="6964" max="6964" width="26.28515625" style="45" customWidth="1"/>
    <col min="6965" max="6965" width="13.85546875" style="45" customWidth="1"/>
    <col min="6966" max="7215" width="9.140625" style="45"/>
    <col min="7216" max="7216" width="20.5703125" style="45" customWidth="1"/>
    <col min="7217" max="7217" width="33.5703125" style="45" customWidth="1"/>
    <col min="7218" max="7218" width="25.85546875" style="45" customWidth="1"/>
    <col min="7219" max="7219" width="26.140625" style="45" customWidth="1"/>
    <col min="7220" max="7220" width="26.28515625" style="45" customWidth="1"/>
    <col min="7221" max="7221" width="13.85546875" style="45" customWidth="1"/>
    <col min="7222" max="7471" width="9.140625" style="45"/>
    <col min="7472" max="7472" width="20.5703125" style="45" customWidth="1"/>
    <col min="7473" max="7473" width="33.5703125" style="45" customWidth="1"/>
    <col min="7474" max="7474" width="25.85546875" style="45" customWidth="1"/>
    <col min="7475" max="7475" width="26.140625" style="45" customWidth="1"/>
    <col min="7476" max="7476" width="26.28515625" style="45" customWidth="1"/>
    <col min="7477" max="7477" width="13.85546875" style="45" customWidth="1"/>
    <col min="7478" max="7727" width="9.140625" style="45"/>
    <col min="7728" max="7728" width="20.5703125" style="45" customWidth="1"/>
    <col min="7729" max="7729" width="33.5703125" style="45" customWidth="1"/>
    <col min="7730" max="7730" width="25.85546875" style="45" customWidth="1"/>
    <col min="7731" max="7731" width="26.140625" style="45" customWidth="1"/>
    <col min="7732" max="7732" width="26.28515625" style="45" customWidth="1"/>
    <col min="7733" max="7733" width="13.85546875" style="45" customWidth="1"/>
    <col min="7734" max="7983" width="9.140625" style="45"/>
    <col min="7984" max="7984" width="20.5703125" style="45" customWidth="1"/>
    <col min="7985" max="7985" width="33.5703125" style="45" customWidth="1"/>
    <col min="7986" max="7986" width="25.85546875" style="45" customWidth="1"/>
    <col min="7987" max="7987" width="26.140625" style="45" customWidth="1"/>
    <col min="7988" max="7988" width="26.28515625" style="45" customWidth="1"/>
    <col min="7989" max="7989" width="13.85546875" style="45" customWidth="1"/>
    <col min="7990" max="8239" width="9.140625" style="45"/>
    <col min="8240" max="8240" width="20.5703125" style="45" customWidth="1"/>
    <col min="8241" max="8241" width="33.5703125" style="45" customWidth="1"/>
    <col min="8242" max="8242" width="25.85546875" style="45" customWidth="1"/>
    <col min="8243" max="8243" width="26.140625" style="45" customWidth="1"/>
    <col min="8244" max="8244" width="26.28515625" style="45" customWidth="1"/>
    <col min="8245" max="8245" width="13.85546875" style="45" customWidth="1"/>
    <col min="8246" max="8495" width="9.140625" style="45"/>
    <col min="8496" max="8496" width="20.5703125" style="45" customWidth="1"/>
    <col min="8497" max="8497" width="33.5703125" style="45" customWidth="1"/>
    <col min="8498" max="8498" width="25.85546875" style="45" customWidth="1"/>
    <col min="8499" max="8499" width="26.140625" style="45" customWidth="1"/>
    <col min="8500" max="8500" width="26.28515625" style="45" customWidth="1"/>
    <col min="8501" max="8501" width="13.85546875" style="45" customWidth="1"/>
    <col min="8502" max="8751" width="9.140625" style="45"/>
    <col min="8752" max="8752" width="20.5703125" style="45" customWidth="1"/>
    <col min="8753" max="8753" width="33.5703125" style="45" customWidth="1"/>
    <col min="8754" max="8754" width="25.85546875" style="45" customWidth="1"/>
    <col min="8755" max="8755" width="26.140625" style="45" customWidth="1"/>
    <col min="8756" max="8756" width="26.28515625" style="45" customWidth="1"/>
    <col min="8757" max="8757" width="13.85546875" style="45" customWidth="1"/>
    <col min="8758" max="9007" width="9.140625" style="45"/>
    <col min="9008" max="9008" width="20.5703125" style="45" customWidth="1"/>
    <col min="9009" max="9009" width="33.5703125" style="45" customWidth="1"/>
    <col min="9010" max="9010" width="25.85546875" style="45" customWidth="1"/>
    <col min="9011" max="9011" width="26.140625" style="45" customWidth="1"/>
    <col min="9012" max="9012" width="26.28515625" style="45" customWidth="1"/>
    <col min="9013" max="9013" width="13.85546875" style="45" customWidth="1"/>
    <col min="9014" max="9263" width="9.140625" style="45"/>
    <col min="9264" max="9264" width="20.5703125" style="45" customWidth="1"/>
    <col min="9265" max="9265" width="33.5703125" style="45" customWidth="1"/>
    <col min="9266" max="9266" width="25.85546875" style="45" customWidth="1"/>
    <col min="9267" max="9267" width="26.140625" style="45" customWidth="1"/>
    <col min="9268" max="9268" width="26.28515625" style="45" customWidth="1"/>
    <col min="9269" max="9269" width="13.85546875" style="45" customWidth="1"/>
    <col min="9270" max="9519" width="9.140625" style="45"/>
    <col min="9520" max="9520" width="20.5703125" style="45" customWidth="1"/>
    <col min="9521" max="9521" width="33.5703125" style="45" customWidth="1"/>
    <col min="9522" max="9522" width="25.85546875" style="45" customWidth="1"/>
    <col min="9523" max="9523" width="26.140625" style="45" customWidth="1"/>
    <col min="9524" max="9524" width="26.28515625" style="45" customWidth="1"/>
    <col min="9525" max="9525" width="13.85546875" style="45" customWidth="1"/>
    <col min="9526" max="9775" width="9.140625" style="45"/>
    <col min="9776" max="9776" width="20.5703125" style="45" customWidth="1"/>
    <col min="9777" max="9777" width="33.5703125" style="45" customWidth="1"/>
    <col min="9778" max="9778" width="25.85546875" style="45" customWidth="1"/>
    <col min="9779" max="9779" width="26.140625" style="45" customWidth="1"/>
    <col min="9780" max="9780" width="26.28515625" style="45" customWidth="1"/>
    <col min="9781" max="9781" width="13.85546875" style="45" customWidth="1"/>
    <col min="9782" max="10031" width="9.140625" style="45"/>
    <col min="10032" max="10032" width="20.5703125" style="45" customWidth="1"/>
    <col min="10033" max="10033" width="33.5703125" style="45" customWidth="1"/>
    <col min="10034" max="10034" width="25.85546875" style="45" customWidth="1"/>
    <col min="10035" max="10035" width="26.140625" style="45" customWidth="1"/>
    <col min="10036" max="10036" width="26.28515625" style="45" customWidth="1"/>
    <col min="10037" max="10037" width="13.85546875" style="45" customWidth="1"/>
    <col min="10038" max="10287" width="9.140625" style="45"/>
    <col min="10288" max="10288" width="20.5703125" style="45" customWidth="1"/>
    <col min="10289" max="10289" width="33.5703125" style="45" customWidth="1"/>
    <col min="10290" max="10290" width="25.85546875" style="45" customWidth="1"/>
    <col min="10291" max="10291" width="26.140625" style="45" customWidth="1"/>
    <col min="10292" max="10292" width="26.28515625" style="45" customWidth="1"/>
    <col min="10293" max="10293" width="13.85546875" style="45" customWidth="1"/>
    <col min="10294" max="10543" width="9.140625" style="45"/>
    <col min="10544" max="10544" width="20.5703125" style="45" customWidth="1"/>
    <col min="10545" max="10545" width="33.5703125" style="45" customWidth="1"/>
    <col min="10546" max="10546" width="25.85546875" style="45" customWidth="1"/>
    <col min="10547" max="10547" width="26.140625" style="45" customWidth="1"/>
    <col min="10548" max="10548" width="26.28515625" style="45" customWidth="1"/>
    <col min="10549" max="10549" width="13.85546875" style="45" customWidth="1"/>
    <col min="10550" max="10799" width="9.140625" style="45"/>
    <col min="10800" max="10800" width="20.5703125" style="45" customWidth="1"/>
    <col min="10801" max="10801" width="33.5703125" style="45" customWidth="1"/>
    <col min="10802" max="10802" width="25.85546875" style="45" customWidth="1"/>
    <col min="10803" max="10803" width="26.140625" style="45" customWidth="1"/>
    <col min="10804" max="10804" width="26.28515625" style="45" customWidth="1"/>
    <col min="10805" max="10805" width="13.85546875" style="45" customWidth="1"/>
    <col min="10806" max="11055" width="9.140625" style="45"/>
    <col min="11056" max="11056" width="20.5703125" style="45" customWidth="1"/>
    <col min="11057" max="11057" width="33.5703125" style="45" customWidth="1"/>
    <col min="11058" max="11058" width="25.85546875" style="45" customWidth="1"/>
    <col min="11059" max="11059" width="26.140625" style="45" customWidth="1"/>
    <col min="11060" max="11060" width="26.28515625" style="45" customWidth="1"/>
    <col min="11061" max="11061" width="13.85546875" style="45" customWidth="1"/>
    <col min="11062" max="11311" width="9.140625" style="45"/>
    <col min="11312" max="11312" width="20.5703125" style="45" customWidth="1"/>
    <col min="11313" max="11313" width="33.5703125" style="45" customWidth="1"/>
    <col min="11314" max="11314" width="25.85546875" style="45" customWidth="1"/>
    <col min="11315" max="11315" width="26.140625" style="45" customWidth="1"/>
    <col min="11316" max="11316" width="26.28515625" style="45" customWidth="1"/>
    <col min="11317" max="11317" width="13.85546875" style="45" customWidth="1"/>
    <col min="11318" max="11567" width="9.140625" style="45"/>
    <col min="11568" max="11568" width="20.5703125" style="45" customWidth="1"/>
    <col min="11569" max="11569" width="33.5703125" style="45" customWidth="1"/>
    <col min="11570" max="11570" width="25.85546875" style="45" customWidth="1"/>
    <col min="11571" max="11571" width="26.140625" style="45" customWidth="1"/>
    <col min="11572" max="11572" width="26.28515625" style="45" customWidth="1"/>
    <col min="11573" max="11573" width="13.85546875" style="45" customWidth="1"/>
    <col min="11574" max="11823" width="9.140625" style="45"/>
    <col min="11824" max="11824" width="20.5703125" style="45" customWidth="1"/>
    <col min="11825" max="11825" width="33.5703125" style="45" customWidth="1"/>
    <col min="11826" max="11826" width="25.85546875" style="45" customWidth="1"/>
    <col min="11827" max="11827" width="26.140625" style="45" customWidth="1"/>
    <col min="11828" max="11828" width="26.28515625" style="45" customWidth="1"/>
    <col min="11829" max="11829" width="13.85546875" style="45" customWidth="1"/>
    <col min="11830" max="12079" width="9.140625" style="45"/>
    <col min="12080" max="12080" width="20.5703125" style="45" customWidth="1"/>
    <col min="12081" max="12081" width="33.5703125" style="45" customWidth="1"/>
    <col min="12082" max="12082" width="25.85546875" style="45" customWidth="1"/>
    <col min="12083" max="12083" width="26.140625" style="45" customWidth="1"/>
    <col min="12084" max="12084" width="26.28515625" style="45" customWidth="1"/>
    <col min="12085" max="12085" width="13.85546875" style="45" customWidth="1"/>
    <col min="12086" max="12335" width="9.140625" style="45"/>
    <col min="12336" max="12336" width="20.5703125" style="45" customWidth="1"/>
    <col min="12337" max="12337" width="33.5703125" style="45" customWidth="1"/>
    <col min="12338" max="12338" width="25.85546875" style="45" customWidth="1"/>
    <col min="12339" max="12339" width="26.140625" style="45" customWidth="1"/>
    <col min="12340" max="12340" width="26.28515625" style="45" customWidth="1"/>
    <col min="12341" max="12341" width="13.85546875" style="45" customWidth="1"/>
    <col min="12342" max="12591" width="9.140625" style="45"/>
    <col min="12592" max="12592" width="20.5703125" style="45" customWidth="1"/>
    <col min="12593" max="12593" width="33.5703125" style="45" customWidth="1"/>
    <col min="12594" max="12594" width="25.85546875" style="45" customWidth="1"/>
    <col min="12595" max="12595" width="26.140625" style="45" customWidth="1"/>
    <col min="12596" max="12596" width="26.28515625" style="45" customWidth="1"/>
    <col min="12597" max="12597" width="13.85546875" style="45" customWidth="1"/>
    <col min="12598" max="12847" width="9.140625" style="45"/>
    <col min="12848" max="12848" width="20.5703125" style="45" customWidth="1"/>
    <col min="12849" max="12849" width="33.5703125" style="45" customWidth="1"/>
    <col min="12850" max="12850" width="25.85546875" style="45" customWidth="1"/>
    <col min="12851" max="12851" width="26.140625" style="45" customWidth="1"/>
    <col min="12852" max="12852" width="26.28515625" style="45" customWidth="1"/>
    <col min="12853" max="12853" width="13.85546875" style="45" customWidth="1"/>
    <col min="12854" max="13103" width="9.140625" style="45"/>
    <col min="13104" max="13104" width="20.5703125" style="45" customWidth="1"/>
    <col min="13105" max="13105" width="33.5703125" style="45" customWidth="1"/>
    <col min="13106" max="13106" width="25.85546875" style="45" customWidth="1"/>
    <col min="13107" max="13107" width="26.140625" style="45" customWidth="1"/>
    <col min="13108" max="13108" width="26.28515625" style="45" customWidth="1"/>
    <col min="13109" max="13109" width="13.85546875" style="45" customWidth="1"/>
    <col min="13110" max="13359" width="9.140625" style="45"/>
    <col min="13360" max="13360" width="20.5703125" style="45" customWidth="1"/>
    <col min="13361" max="13361" width="33.5703125" style="45" customWidth="1"/>
    <col min="13362" max="13362" width="25.85546875" style="45" customWidth="1"/>
    <col min="13363" max="13363" width="26.140625" style="45" customWidth="1"/>
    <col min="13364" max="13364" width="26.28515625" style="45" customWidth="1"/>
    <col min="13365" max="13365" width="13.85546875" style="45" customWidth="1"/>
    <col min="13366" max="13615" width="9.140625" style="45"/>
    <col min="13616" max="13616" width="20.5703125" style="45" customWidth="1"/>
    <col min="13617" max="13617" width="33.5703125" style="45" customWidth="1"/>
    <col min="13618" max="13618" width="25.85546875" style="45" customWidth="1"/>
    <col min="13619" max="13619" width="26.140625" style="45" customWidth="1"/>
    <col min="13620" max="13620" width="26.28515625" style="45" customWidth="1"/>
    <col min="13621" max="13621" width="13.85546875" style="45" customWidth="1"/>
    <col min="13622" max="13871" width="9.140625" style="45"/>
    <col min="13872" max="13872" width="20.5703125" style="45" customWidth="1"/>
    <col min="13873" max="13873" width="33.5703125" style="45" customWidth="1"/>
    <col min="13874" max="13874" width="25.85546875" style="45" customWidth="1"/>
    <col min="13875" max="13875" width="26.140625" style="45" customWidth="1"/>
    <col min="13876" max="13876" width="26.28515625" style="45" customWidth="1"/>
    <col min="13877" max="13877" width="13.85546875" style="45" customWidth="1"/>
    <col min="13878" max="14127" width="9.140625" style="45"/>
    <col min="14128" max="14128" width="20.5703125" style="45" customWidth="1"/>
    <col min="14129" max="14129" width="33.5703125" style="45" customWidth="1"/>
    <col min="14130" max="14130" width="25.85546875" style="45" customWidth="1"/>
    <col min="14131" max="14131" width="26.140625" style="45" customWidth="1"/>
    <col min="14132" max="14132" width="26.28515625" style="45" customWidth="1"/>
    <col min="14133" max="14133" width="13.85546875" style="45" customWidth="1"/>
    <col min="14134" max="14383" width="9.140625" style="45"/>
    <col min="14384" max="14384" width="20.5703125" style="45" customWidth="1"/>
    <col min="14385" max="14385" width="33.5703125" style="45" customWidth="1"/>
    <col min="14386" max="14386" width="25.85546875" style="45" customWidth="1"/>
    <col min="14387" max="14387" width="26.140625" style="45" customWidth="1"/>
    <col min="14388" max="14388" width="26.28515625" style="45" customWidth="1"/>
    <col min="14389" max="14389" width="13.85546875" style="45" customWidth="1"/>
    <col min="14390" max="14639" width="9.140625" style="45"/>
    <col min="14640" max="14640" width="20.5703125" style="45" customWidth="1"/>
    <col min="14641" max="14641" width="33.5703125" style="45" customWidth="1"/>
    <col min="14642" max="14642" width="25.85546875" style="45" customWidth="1"/>
    <col min="14643" max="14643" width="26.140625" style="45" customWidth="1"/>
    <col min="14644" max="14644" width="26.28515625" style="45" customWidth="1"/>
    <col min="14645" max="14645" width="13.85546875" style="45" customWidth="1"/>
    <col min="14646" max="14895" width="9.140625" style="45"/>
    <col min="14896" max="14896" width="20.5703125" style="45" customWidth="1"/>
    <col min="14897" max="14897" width="33.5703125" style="45" customWidth="1"/>
    <col min="14898" max="14898" width="25.85546875" style="45" customWidth="1"/>
    <col min="14899" max="14899" width="26.140625" style="45" customWidth="1"/>
    <col min="14900" max="14900" width="26.28515625" style="45" customWidth="1"/>
    <col min="14901" max="14901" width="13.85546875" style="45" customWidth="1"/>
    <col min="14902" max="15151" width="9.140625" style="45"/>
    <col min="15152" max="15152" width="20.5703125" style="45" customWidth="1"/>
    <col min="15153" max="15153" width="33.5703125" style="45" customWidth="1"/>
    <col min="15154" max="15154" width="25.85546875" style="45" customWidth="1"/>
    <col min="15155" max="15155" width="26.140625" style="45" customWidth="1"/>
    <col min="15156" max="15156" width="26.28515625" style="45" customWidth="1"/>
    <col min="15157" max="15157" width="13.85546875" style="45" customWidth="1"/>
    <col min="15158" max="15407" width="9.140625" style="45"/>
    <col min="15408" max="15408" width="20.5703125" style="45" customWidth="1"/>
    <col min="15409" max="15409" width="33.5703125" style="45" customWidth="1"/>
    <col min="15410" max="15410" width="25.85546875" style="45" customWidth="1"/>
    <col min="15411" max="15411" width="26.140625" style="45" customWidth="1"/>
    <col min="15412" max="15412" width="26.28515625" style="45" customWidth="1"/>
    <col min="15413" max="15413" width="13.85546875" style="45" customWidth="1"/>
    <col min="15414" max="15663" width="9.140625" style="45"/>
    <col min="15664" max="15664" width="20.5703125" style="45" customWidth="1"/>
    <col min="15665" max="15665" width="33.5703125" style="45" customWidth="1"/>
    <col min="15666" max="15666" width="25.85546875" style="45" customWidth="1"/>
    <col min="15667" max="15667" width="26.140625" style="45" customWidth="1"/>
    <col min="15668" max="15668" width="26.28515625" style="45" customWidth="1"/>
    <col min="15669" max="15669" width="13.85546875" style="45" customWidth="1"/>
    <col min="15670" max="15919" width="9.140625" style="45"/>
    <col min="15920" max="15920" width="20.5703125" style="45" customWidth="1"/>
    <col min="15921" max="15921" width="33.5703125" style="45" customWidth="1"/>
    <col min="15922" max="15922" width="25.85546875" style="45" customWidth="1"/>
    <col min="15923" max="15923" width="26.140625" style="45" customWidth="1"/>
    <col min="15924" max="15924" width="26.28515625" style="45" customWidth="1"/>
    <col min="15925" max="15925" width="13.85546875" style="45" customWidth="1"/>
    <col min="15926" max="16384" width="9.140625" style="45"/>
  </cols>
  <sheetData>
    <row r="1" spans="1:7" ht="52.5" customHeight="1" x14ac:dyDescent="0.3">
      <c r="A1" s="170"/>
      <c r="B1" s="170"/>
      <c r="C1" s="170"/>
      <c r="D1" s="170"/>
      <c r="E1" s="171" t="s">
        <v>1275</v>
      </c>
      <c r="F1" s="172"/>
      <c r="G1" s="172"/>
    </row>
    <row r="2" spans="1:7" ht="49.5" customHeight="1" x14ac:dyDescent="0.3">
      <c r="A2" s="173" t="s">
        <v>1259</v>
      </c>
      <c r="B2" s="173"/>
      <c r="C2" s="173"/>
      <c r="D2" s="173"/>
      <c r="E2" s="173"/>
      <c r="F2" s="173"/>
      <c r="G2" s="173"/>
    </row>
    <row r="3" spans="1:7" ht="54" customHeight="1" x14ac:dyDescent="0.3">
      <c r="A3" s="46" t="s">
        <v>303</v>
      </c>
      <c r="B3" s="46" t="s">
        <v>301</v>
      </c>
      <c r="C3" s="46" t="s">
        <v>1028</v>
      </c>
      <c r="D3" s="46" t="s">
        <v>304</v>
      </c>
      <c r="E3" s="46" t="s">
        <v>305</v>
      </c>
      <c r="F3" s="46" t="s">
        <v>306</v>
      </c>
      <c r="G3" s="46" t="s">
        <v>307</v>
      </c>
    </row>
    <row r="4" spans="1:7" s="174" customFormat="1" ht="27.75" customHeight="1" x14ac:dyDescent="0.25">
      <c r="A4" s="47" t="s">
        <v>308</v>
      </c>
      <c r="B4" s="48" t="s">
        <v>102</v>
      </c>
      <c r="C4" s="47" t="s">
        <v>1270</v>
      </c>
      <c r="D4" s="49">
        <v>29251504</v>
      </c>
      <c r="E4" s="49">
        <v>20862009.949999999</v>
      </c>
      <c r="F4" s="49">
        <f>+D4-E4</f>
        <v>8389494.0500000007</v>
      </c>
      <c r="G4" s="50">
        <v>25934</v>
      </c>
    </row>
    <row r="5" spans="1:7" s="174" customFormat="1" ht="44.25" customHeight="1" x14ac:dyDescent="0.25">
      <c r="A5" s="47" t="s">
        <v>309</v>
      </c>
      <c r="B5" s="48" t="s">
        <v>984</v>
      </c>
      <c r="C5" s="47" t="s">
        <v>906</v>
      </c>
      <c r="D5" s="49">
        <v>10384078</v>
      </c>
      <c r="E5" s="49">
        <v>10268699.460000001</v>
      </c>
      <c r="F5" s="49">
        <f t="shared" ref="F5:F57" si="0">+D5-E5</f>
        <v>115378.53999999911</v>
      </c>
      <c r="G5" s="50">
        <v>18264</v>
      </c>
    </row>
    <row r="6" spans="1:7" s="174" customFormat="1" ht="27" customHeight="1" x14ac:dyDescent="0.25">
      <c r="A6" s="47" t="s">
        <v>310</v>
      </c>
      <c r="B6" s="48" t="s">
        <v>982</v>
      </c>
      <c r="C6" s="47" t="s">
        <v>1271</v>
      </c>
      <c r="D6" s="49">
        <v>14273579</v>
      </c>
      <c r="E6" s="49">
        <v>14162066.720000001</v>
      </c>
      <c r="F6" s="49">
        <f t="shared" si="0"/>
        <v>111512.27999999933</v>
      </c>
      <c r="G6" s="50">
        <v>18264</v>
      </c>
    </row>
    <row r="7" spans="1:7" s="174" customFormat="1" ht="31.5" customHeight="1" x14ac:dyDescent="0.25">
      <c r="A7" s="47" t="s">
        <v>311</v>
      </c>
      <c r="B7" s="48" t="s">
        <v>1121</v>
      </c>
      <c r="C7" s="47" t="s">
        <v>1272</v>
      </c>
      <c r="D7" s="49">
        <v>645884</v>
      </c>
      <c r="E7" s="49">
        <v>638246.66</v>
      </c>
      <c r="F7" s="49">
        <f t="shared" si="0"/>
        <v>7637.3399999999674</v>
      </c>
      <c r="G7" s="50">
        <v>18264</v>
      </c>
    </row>
    <row r="8" spans="1:7" s="174" customFormat="1" ht="31.5" customHeight="1" x14ac:dyDescent="0.25">
      <c r="A8" s="47" t="s">
        <v>312</v>
      </c>
      <c r="B8" s="48" t="s">
        <v>983</v>
      </c>
      <c r="C8" s="47" t="s">
        <v>1273</v>
      </c>
      <c r="D8" s="49">
        <v>8607720</v>
      </c>
      <c r="E8" s="49">
        <v>5375739.0599999996</v>
      </c>
      <c r="F8" s="49">
        <f t="shared" si="0"/>
        <v>3231980.9400000004</v>
      </c>
      <c r="G8" s="50">
        <v>28491</v>
      </c>
    </row>
    <row r="9" spans="1:7" s="174" customFormat="1" ht="32.25" customHeight="1" x14ac:dyDescent="0.25">
      <c r="A9" s="47" t="s">
        <v>313</v>
      </c>
      <c r="B9" s="48" t="s">
        <v>941</v>
      </c>
      <c r="C9" s="47" t="s">
        <v>1274</v>
      </c>
      <c r="D9" s="49">
        <v>15928648</v>
      </c>
      <c r="E9" s="49">
        <v>13182220</v>
      </c>
      <c r="F9" s="49">
        <f t="shared" si="0"/>
        <v>2746428</v>
      </c>
      <c r="G9" s="50">
        <v>22647</v>
      </c>
    </row>
    <row r="10" spans="1:7" s="174" customFormat="1" ht="39" customHeight="1" x14ac:dyDescent="0.25">
      <c r="A10" s="47" t="s">
        <v>314</v>
      </c>
      <c r="B10" s="48" t="s">
        <v>985</v>
      </c>
      <c r="C10" s="47" t="s">
        <v>1264</v>
      </c>
      <c r="D10" s="49">
        <v>11475931</v>
      </c>
      <c r="E10" s="49">
        <v>11386275.73</v>
      </c>
      <c r="F10" s="49">
        <f t="shared" si="0"/>
        <v>89655.269999999553</v>
      </c>
      <c r="G10" s="50">
        <v>18264</v>
      </c>
    </row>
    <row r="11" spans="1:7" s="174" customFormat="1" ht="42" customHeight="1" x14ac:dyDescent="0.25">
      <c r="A11" s="47" t="s">
        <v>315</v>
      </c>
      <c r="B11" s="48" t="s">
        <v>1122</v>
      </c>
      <c r="C11" s="47" t="s">
        <v>907</v>
      </c>
      <c r="D11" s="49">
        <v>49583124</v>
      </c>
      <c r="E11" s="49">
        <v>37250219.950000003</v>
      </c>
      <c r="F11" s="49">
        <f t="shared" si="0"/>
        <v>12332904.049999997</v>
      </c>
      <c r="G11" s="50">
        <v>24838</v>
      </c>
    </row>
    <row r="12" spans="1:7" s="174" customFormat="1" ht="30.75" customHeight="1" x14ac:dyDescent="0.25">
      <c r="A12" s="47" t="s">
        <v>316</v>
      </c>
      <c r="B12" s="48" t="s">
        <v>986</v>
      </c>
      <c r="C12" s="47" t="s">
        <v>908</v>
      </c>
      <c r="D12" s="49">
        <v>1205069</v>
      </c>
      <c r="E12" s="49">
        <v>828891.62</v>
      </c>
      <c r="F12" s="49">
        <f t="shared" si="0"/>
        <v>376177.38</v>
      </c>
      <c r="G12" s="50">
        <v>26665</v>
      </c>
    </row>
    <row r="13" spans="1:7" s="174" customFormat="1" ht="44.25" customHeight="1" x14ac:dyDescent="0.25">
      <c r="A13" s="47" t="s">
        <v>317</v>
      </c>
      <c r="B13" s="48" t="s">
        <v>987</v>
      </c>
      <c r="C13" s="47" t="s">
        <v>1265</v>
      </c>
      <c r="D13" s="49">
        <v>31338374</v>
      </c>
      <c r="E13" s="49">
        <v>27182732.370000001</v>
      </c>
      <c r="F13" s="49">
        <f t="shared" si="0"/>
        <v>4155641.629999999</v>
      </c>
      <c r="G13" s="50">
        <v>20090</v>
      </c>
    </row>
    <row r="14" spans="1:7" s="174" customFormat="1" ht="45.75" customHeight="1" x14ac:dyDescent="0.25">
      <c r="A14" s="47" t="s">
        <v>318</v>
      </c>
      <c r="B14" s="48" t="s">
        <v>988</v>
      </c>
      <c r="C14" s="47" t="s">
        <v>1266</v>
      </c>
      <c r="D14" s="49">
        <v>25767110</v>
      </c>
      <c r="E14" s="49">
        <v>17353730.34</v>
      </c>
      <c r="F14" s="49">
        <f>+D14-E14</f>
        <v>8413379.6600000001</v>
      </c>
      <c r="G14" s="50">
        <v>26665</v>
      </c>
    </row>
    <row r="15" spans="1:7" s="174" customFormat="1" ht="40.5" customHeight="1" x14ac:dyDescent="0.25">
      <c r="A15" s="47" t="s">
        <v>319</v>
      </c>
      <c r="B15" s="48" t="s">
        <v>989</v>
      </c>
      <c r="C15" s="47" t="s">
        <v>1267</v>
      </c>
      <c r="D15" s="49">
        <v>11757515</v>
      </c>
      <c r="E15" s="49">
        <v>7640476.3099999996</v>
      </c>
      <c r="F15" s="49">
        <f t="shared" si="0"/>
        <v>4117038.6900000004</v>
      </c>
      <c r="G15" s="50">
        <v>27760</v>
      </c>
    </row>
    <row r="16" spans="1:7" s="174" customFormat="1" ht="40.5" customHeight="1" x14ac:dyDescent="0.25">
      <c r="A16" s="47" t="s">
        <v>320</v>
      </c>
      <c r="B16" s="48" t="s">
        <v>990</v>
      </c>
      <c r="C16" s="47" t="s">
        <v>1268</v>
      </c>
      <c r="D16" s="49">
        <v>17387907</v>
      </c>
      <c r="E16" s="49">
        <v>11263866.82</v>
      </c>
      <c r="F16" s="49">
        <f t="shared" si="0"/>
        <v>6124040.1799999997</v>
      </c>
      <c r="G16" s="50">
        <v>27030</v>
      </c>
    </row>
    <row r="17" spans="1:7" s="174" customFormat="1" ht="27" customHeight="1" x14ac:dyDescent="0.25">
      <c r="A17" s="47" t="s">
        <v>321</v>
      </c>
      <c r="B17" s="48" t="s">
        <v>48</v>
      </c>
      <c r="C17" s="47" t="s">
        <v>1269</v>
      </c>
      <c r="D17" s="49">
        <v>19450471</v>
      </c>
      <c r="E17" s="49">
        <v>17480156.390000001</v>
      </c>
      <c r="F17" s="49">
        <f t="shared" si="0"/>
        <v>1970314.6099999994</v>
      </c>
      <c r="G17" s="50">
        <v>20455</v>
      </c>
    </row>
    <row r="18" spans="1:7" s="174" customFormat="1" ht="27" customHeight="1" x14ac:dyDescent="0.25">
      <c r="A18" s="47" t="s">
        <v>322</v>
      </c>
      <c r="B18" s="48" t="s">
        <v>323</v>
      </c>
      <c r="C18" s="47"/>
      <c r="D18" s="49">
        <v>201546.53</v>
      </c>
      <c r="E18" s="49">
        <v>105041.32</v>
      </c>
      <c r="F18" s="49">
        <f t="shared" si="0"/>
        <v>96505.209999999992</v>
      </c>
      <c r="G18" s="50">
        <v>38718</v>
      </c>
    </row>
    <row r="19" spans="1:7" s="174" customFormat="1" ht="27" customHeight="1" x14ac:dyDescent="0.25">
      <c r="A19" s="47" t="s">
        <v>324</v>
      </c>
      <c r="B19" s="48" t="s">
        <v>323</v>
      </c>
      <c r="C19" s="47"/>
      <c r="D19" s="49">
        <v>201546.53</v>
      </c>
      <c r="E19" s="49">
        <v>105041.32</v>
      </c>
      <c r="F19" s="49">
        <f t="shared" si="0"/>
        <v>96505.209999999992</v>
      </c>
      <c r="G19" s="50">
        <v>38718</v>
      </c>
    </row>
    <row r="20" spans="1:7" s="174" customFormat="1" ht="27" customHeight="1" x14ac:dyDescent="0.25">
      <c r="A20" s="47" t="s">
        <v>325</v>
      </c>
      <c r="B20" s="48" t="s">
        <v>323</v>
      </c>
      <c r="C20" s="47"/>
      <c r="D20" s="49">
        <v>201546.53</v>
      </c>
      <c r="E20" s="49">
        <v>105041.32</v>
      </c>
      <c r="F20" s="49">
        <f>+D20-E20</f>
        <v>96505.209999999992</v>
      </c>
      <c r="G20" s="50">
        <v>38718</v>
      </c>
    </row>
    <row r="21" spans="1:7" s="174" customFormat="1" ht="27" customHeight="1" x14ac:dyDescent="0.25">
      <c r="A21" s="47" t="s">
        <v>326</v>
      </c>
      <c r="B21" s="48" t="s">
        <v>323</v>
      </c>
      <c r="C21" s="47"/>
      <c r="D21" s="49">
        <v>201546.53</v>
      </c>
      <c r="E21" s="49">
        <v>105041.32</v>
      </c>
      <c r="F21" s="49">
        <f t="shared" si="0"/>
        <v>96505.209999999992</v>
      </c>
      <c r="G21" s="50">
        <v>38718</v>
      </c>
    </row>
    <row r="22" spans="1:7" s="174" customFormat="1" ht="27" customHeight="1" x14ac:dyDescent="0.25">
      <c r="A22" s="47" t="s">
        <v>327</v>
      </c>
      <c r="B22" s="48" t="s">
        <v>323</v>
      </c>
      <c r="C22" s="47"/>
      <c r="D22" s="49">
        <v>201546.53</v>
      </c>
      <c r="E22" s="49">
        <v>105041.32</v>
      </c>
      <c r="F22" s="49">
        <f t="shared" si="0"/>
        <v>96505.209999999992</v>
      </c>
      <c r="G22" s="50">
        <v>38718</v>
      </c>
    </row>
    <row r="23" spans="1:7" s="174" customFormat="1" ht="27" customHeight="1" x14ac:dyDescent="0.25">
      <c r="A23" s="47" t="s">
        <v>328</v>
      </c>
      <c r="B23" s="48" t="s">
        <v>323</v>
      </c>
      <c r="C23" s="47"/>
      <c r="D23" s="49">
        <v>201546.53</v>
      </c>
      <c r="E23" s="49">
        <v>105041.32</v>
      </c>
      <c r="F23" s="49">
        <f t="shared" si="0"/>
        <v>96505.209999999992</v>
      </c>
      <c r="G23" s="50">
        <v>38718</v>
      </c>
    </row>
    <row r="24" spans="1:7" s="174" customFormat="1" ht="27" customHeight="1" x14ac:dyDescent="0.25">
      <c r="A24" s="47" t="s">
        <v>329</v>
      </c>
      <c r="B24" s="48" t="s">
        <v>323</v>
      </c>
      <c r="C24" s="47"/>
      <c r="D24" s="49">
        <v>201546.53</v>
      </c>
      <c r="E24" s="49">
        <v>105041.32</v>
      </c>
      <c r="F24" s="49">
        <f t="shared" si="0"/>
        <v>96505.209999999992</v>
      </c>
      <c r="G24" s="50">
        <v>38718</v>
      </c>
    </row>
    <row r="25" spans="1:7" s="174" customFormat="1" ht="27" customHeight="1" x14ac:dyDescent="0.25">
      <c r="A25" s="47" t="s">
        <v>330</v>
      </c>
      <c r="B25" s="48" t="s">
        <v>323</v>
      </c>
      <c r="C25" s="47"/>
      <c r="D25" s="49">
        <v>201546.53</v>
      </c>
      <c r="E25" s="49">
        <v>105041.32</v>
      </c>
      <c r="F25" s="49">
        <f t="shared" si="0"/>
        <v>96505.209999999992</v>
      </c>
      <c r="G25" s="50">
        <v>38718</v>
      </c>
    </row>
    <row r="26" spans="1:7" s="174" customFormat="1" ht="27" customHeight="1" x14ac:dyDescent="0.25">
      <c r="A26" s="47" t="s">
        <v>331</v>
      </c>
      <c r="B26" s="48" t="s">
        <v>323</v>
      </c>
      <c r="C26" s="47"/>
      <c r="D26" s="49">
        <v>201546.53</v>
      </c>
      <c r="E26" s="49">
        <v>105041.32</v>
      </c>
      <c r="F26" s="49">
        <f t="shared" si="0"/>
        <v>96505.209999999992</v>
      </c>
      <c r="G26" s="50">
        <v>38718</v>
      </c>
    </row>
    <row r="27" spans="1:7" s="174" customFormat="1" ht="27" customHeight="1" x14ac:dyDescent="0.25">
      <c r="A27" s="47" t="s">
        <v>332</v>
      </c>
      <c r="B27" s="48" t="s">
        <v>323</v>
      </c>
      <c r="C27" s="47"/>
      <c r="D27" s="49">
        <v>201546.53</v>
      </c>
      <c r="E27" s="49">
        <v>105041.32</v>
      </c>
      <c r="F27" s="49">
        <f t="shared" si="0"/>
        <v>96505.209999999992</v>
      </c>
      <c r="G27" s="50">
        <v>38718</v>
      </c>
    </row>
    <row r="28" spans="1:7" s="174" customFormat="1" ht="27" customHeight="1" x14ac:dyDescent="0.25">
      <c r="A28" s="47" t="s">
        <v>333</v>
      </c>
      <c r="B28" s="48" t="s">
        <v>323</v>
      </c>
      <c r="C28" s="47"/>
      <c r="D28" s="49">
        <v>201546.53</v>
      </c>
      <c r="E28" s="49">
        <v>105041.32</v>
      </c>
      <c r="F28" s="49">
        <f>+D28-E28</f>
        <v>96505.209999999992</v>
      </c>
      <c r="G28" s="50">
        <v>38718</v>
      </c>
    </row>
    <row r="29" spans="1:7" s="174" customFormat="1" ht="27" customHeight="1" x14ac:dyDescent="0.25">
      <c r="A29" s="47" t="s">
        <v>334</v>
      </c>
      <c r="B29" s="48" t="s">
        <v>323</v>
      </c>
      <c r="C29" s="47"/>
      <c r="D29" s="49">
        <v>201546.53</v>
      </c>
      <c r="E29" s="49">
        <v>105041.32</v>
      </c>
      <c r="F29" s="49">
        <f t="shared" si="0"/>
        <v>96505.209999999992</v>
      </c>
      <c r="G29" s="50">
        <v>38718</v>
      </c>
    </row>
    <row r="30" spans="1:7" s="174" customFormat="1" ht="27" customHeight="1" x14ac:dyDescent="0.25">
      <c r="A30" s="47" t="s">
        <v>335</v>
      </c>
      <c r="B30" s="48" t="s">
        <v>323</v>
      </c>
      <c r="C30" s="47"/>
      <c r="D30" s="49">
        <v>201546.53</v>
      </c>
      <c r="E30" s="49">
        <v>105041.32</v>
      </c>
      <c r="F30" s="49">
        <f t="shared" si="0"/>
        <v>96505.209999999992</v>
      </c>
      <c r="G30" s="50">
        <v>38718</v>
      </c>
    </row>
    <row r="31" spans="1:7" s="174" customFormat="1" ht="27" customHeight="1" x14ac:dyDescent="0.25">
      <c r="A31" s="47" t="s">
        <v>336</v>
      </c>
      <c r="B31" s="48" t="s">
        <v>323</v>
      </c>
      <c r="C31" s="47"/>
      <c r="D31" s="49">
        <v>201546.53</v>
      </c>
      <c r="E31" s="49">
        <v>105041.32</v>
      </c>
      <c r="F31" s="49">
        <f t="shared" si="0"/>
        <v>96505.209999999992</v>
      </c>
      <c r="G31" s="50">
        <v>38718</v>
      </c>
    </row>
    <row r="32" spans="1:7" s="174" customFormat="1" ht="27" customHeight="1" x14ac:dyDescent="0.25">
      <c r="A32" s="47" t="s">
        <v>337</v>
      </c>
      <c r="B32" s="48" t="s">
        <v>323</v>
      </c>
      <c r="C32" s="47"/>
      <c r="D32" s="49">
        <v>201546.53</v>
      </c>
      <c r="E32" s="49">
        <v>105041.32</v>
      </c>
      <c r="F32" s="49">
        <f t="shared" si="0"/>
        <v>96505.209999999992</v>
      </c>
      <c r="G32" s="50">
        <v>38718</v>
      </c>
    </row>
    <row r="33" spans="1:7" s="174" customFormat="1" ht="27" customHeight="1" x14ac:dyDescent="0.25">
      <c r="A33" s="47" t="s">
        <v>338</v>
      </c>
      <c r="B33" s="48" t="s">
        <v>323</v>
      </c>
      <c r="C33" s="47"/>
      <c r="D33" s="49">
        <v>201546.53</v>
      </c>
      <c r="E33" s="49">
        <v>105041.32</v>
      </c>
      <c r="F33" s="49">
        <f t="shared" si="0"/>
        <v>96505.209999999992</v>
      </c>
      <c r="G33" s="50">
        <v>38718</v>
      </c>
    </row>
    <row r="34" spans="1:7" s="174" customFormat="1" ht="27" customHeight="1" x14ac:dyDescent="0.25">
      <c r="A34" s="47" t="s">
        <v>339</v>
      </c>
      <c r="B34" s="48" t="s">
        <v>323</v>
      </c>
      <c r="C34" s="47"/>
      <c r="D34" s="49">
        <v>201546.53</v>
      </c>
      <c r="E34" s="49">
        <v>105041.32</v>
      </c>
      <c r="F34" s="49">
        <f>+D34-E34</f>
        <v>96505.209999999992</v>
      </c>
      <c r="G34" s="50">
        <v>38718</v>
      </c>
    </row>
    <row r="35" spans="1:7" s="174" customFormat="1" ht="27" customHeight="1" x14ac:dyDescent="0.25">
      <c r="A35" s="47" t="s">
        <v>340</v>
      </c>
      <c r="B35" s="48" t="s">
        <v>323</v>
      </c>
      <c r="C35" s="47"/>
      <c r="D35" s="49">
        <v>201546.53</v>
      </c>
      <c r="E35" s="49">
        <v>105041.32</v>
      </c>
      <c r="F35" s="49">
        <f t="shared" si="0"/>
        <v>96505.209999999992</v>
      </c>
      <c r="G35" s="50">
        <v>38718</v>
      </c>
    </row>
    <row r="36" spans="1:7" s="174" customFormat="1" ht="27" customHeight="1" x14ac:dyDescent="0.25">
      <c r="A36" s="47" t="s">
        <v>341</v>
      </c>
      <c r="B36" s="48" t="s">
        <v>323</v>
      </c>
      <c r="C36" s="47"/>
      <c r="D36" s="49">
        <v>201546.53</v>
      </c>
      <c r="E36" s="49">
        <v>105041.32</v>
      </c>
      <c r="F36" s="49">
        <f t="shared" si="0"/>
        <v>96505.209999999992</v>
      </c>
      <c r="G36" s="50">
        <v>38718</v>
      </c>
    </row>
    <row r="37" spans="1:7" s="174" customFormat="1" ht="27" customHeight="1" x14ac:dyDescent="0.25">
      <c r="A37" s="47" t="s">
        <v>342</v>
      </c>
      <c r="B37" s="48" t="s">
        <v>323</v>
      </c>
      <c r="C37" s="47"/>
      <c r="D37" s="49">
        <v>201546.53</v>
      </c>
      <c r="E37" s="49">
        <v>105041.32</v>
      </c>
      <c r="F37" s="49">
        <f t="shared" si="0"/>
        <v>96505.209999999992</v>
      </c>
      <c r="G37" s="50">
        <v>38718</v>
      </c>
    </row>
    <row r="38" spans="1:7" s="174" customFormat="1" ht="27" customHeight="1" x14ac:dyDescent="0.25">
      <c r="A38" s="47" t="s">
        <v>343</v>
      </c>
      <c r="B38" s="48" t="s">
        <v>323</v>
      </c>
      <c r="C38" s="47"/>
      <c r="D38" s="49">
        <v>201546.53</v>
      </c>
      <c r="E38" s="49">
        <v>105041.32</v>
      </c>
      <c r="F38" s="49">
        <f t="shared" si="0"/>
        <v>96505.209999999992</v>
      </c>
      <c r="G38" s="50">
        <v>38718</v>
      </c>
    </row>
    <row r="39" spans="1:7" s="174" customFormat="1" ht="27" customHeight="1" x14ac:dyDescent="0.25">
      <c r="A39" s="47" t="s">
        <v>344</v>
      </c>
      <c r="B39" s="48" t="s">
        <v>323</v>
      </c>
      <c r="C39" s="47"/>
      <c r="D39" s="49">
        <v>201546.53</v>
      </c>
      <c r="E39" s="49">
        <v>105041.32</v>
      </c>
      <c r="F39" s="49">
        <f t="shared" si="0"/>
        <v>96505.209999999992</v>
      </c>
      <c r="G39" s="50">
        <v>38718</v>
      </c>
    </row>
    <row r="40" spans="1:7" s="174" customFormat="1" ht="27" customHeight="1" x14ac:dyDescent="0.25">
      <c r="A40" s="47" t="s">
        <v>345</v>
      </c>
      <c r="B40" s="48" t="s">
        <v>323</v>
      </c>
      <c r="C40" s="47"/>
      <c r="D40" s="49">
        <v>201546.53</v>
      </c>
      <c r="E40" s="49">
        <v>105041.32</v>
      </c>
      <c r="F40" s="49">
        <f>+D40-E40</f>
        <v>96505.209999999992</v>
      </c>
      <c r="G40" s="50">
        <v>38718</v>
      </c>
    </row>
    <row r="41" spans="1:7" s="174" customFormat="1" ht="27" customHeight="1" x14ac:dyDescent="0.25">
      <c r="A41" s="47" t="s">
        <v>346</v>
      </c>
      <c r="B41" s="48" t="s">
        <v>323</v>
      </c>
      <c r="C41" s="47"/>
      <c r="D41" s="49">
        <v>201546.53</v>
      </c>
      <c r="E41" s="49">
        <v>105041.32</v>
      </c>
      <c r="F41" s="49">
        <f t="shared" si="0"/>
        <v>96505.209999999992</v>
      </c>
      <c r="G41" s="50">
        <v>38718</v>
      </c>
    </row>
    <row r="42" spans="1:7" s="174" customFormat="1" ht="27" customHeight="1" x14ac:dyDescent="0.25">
      <c r="A42" s="47" t="s">
        <v>347</v>
      </c>
      <c r="B42" s="48" t="s">
        <v>323</v>
      </c>
      <c r="C42" s="47"/>
      <c r="D42" s="49">
        <v>201546.53</v>
      </c>
      <c r="E42" s="49">
        <v>105041.32</v>
      </c>
      <c r="F42" s="49">
        <f t="shared" si="0"/>
        <v>96505.209999999992</v>
      </c>
      <c r="G42" s="50">
        <v>38718</v>
      </c>
    </row>
    <row r="43" spans="1:7" s="174" customFormat="1" ht="27" customHeight="1" x14ac:dyDescent="0.25">
      <c r="A43" s="47" t="s">
        <v>348</v>
      </c>
      <c r="B43" s="48" t="s">
        <v>323</v>
      </c>
      <c r="C43" s="47"/>
      <c r="D43" s="49">
        <v>201546.53</v>
      </c>
      <c r="E43" s="49">
        <v>105041.32</v>
      </c>
      <c r="F43" s="49">
        <f t="shared" si="0"/>
        <v>96505.209999999992</v>
      </c>
      <c r="G43" s="50">
        <v>38718</v>
      </c>
    </row>
    <row r="44" spans="1:7" s="174" customFormat="1" ht="27" customHeight="1" x14ac:dyDescent="0.25">
      <c r="A44" s="47" t="s">
        <v>349</v>
      </c>
      <c r="B44" s="48" t="s">
        <v>323</v>
      </c>
      <c r="C44" s="47"/>
      <c r="D44" s="49">
        <v>201546.53</v>
      </c>
      <c r="E44" s="49">
        <v>105041.32</v>
      </c>
      <c r="F44" s="49">
        <f t="shared" si="0"/>
        <v>96505.209999999992</v>
      </c>
      <c r="G44" s="50">
        <v>38718</v>
      </c>
    </row>
    <row r="45" spans="1:7" s="174" customFormat="1" ht="27" customHeight="1" x14ac:dyDescent="0.25">
      <c r="A45" s="47" t="s">
        <v>350</v>
      </c>
      <c r="B45" s="48" t="s">
        <v>323</v>
      </c>
      <c r="C45" s="47"/>
      <c r="D45" s="49">
        <v>201546.53</v>
      </c>
      <c r="E45" s="49">
        <v>105041.32</v>
      </c>
      <c r="F45" s="49">
        <f t="shared" si="0"/>
        <v>96505.209999999992</v>
      </c>
      <c r="G45" s="50">
        <v>38718</v>
      </c>
    </row>
    <row r="46" spans="1:7" s="174" customFormat="1" ht="27" customHeight="1" x14ac:dyDescent="0.25">
      <c r="A46" s="47" t="s">
        <v>351</v>
      </c>
      <c r="B46" s="48" t="s">
        <v>323</v>
      </c>
      <c r="C46" s="47"/>
      <c r="D46" s="49">
        <v>201546.53</v>
      </c>
      <c r="E46" s="49">
        <v>105041.32</v>
      </c>
      <c r="F46" s="49">
        <f>+D46-E46</f>
        <v>96505.209999999992</v>
      </c>
      <c r="G46" s="50">
        <v>38718</v>
      </c>
    </row>
    <row r="47" spans="1:7" s="174" customFormat="1" ht="27" customHeight="1" x14ac:dyDescent="0.25">
      <c r="A47" s="47" t="s">
        <v>352</v>
      </c>
      <c r="B47" s="48" t="s">
        <v>323</v>
      </c>
      <c r="C47" s="47"/>
      <c r="D47" s="49">
        <v>201546.53</v>
      </c>
      <c r="E47" s="49">
        <v>105041.32</v>
      </c>
      <c r="F47" s="49">
        <f t="shared" si="0"/>
        <v>96505.209999999992</v>
      </c>
      <c r="G47" s="50">
        <v>38718</v>
      </c>
    </row>
    <row r="48" spans="1:7" s="174" customFormat="1" ht="27" customHeight="1" x14ac:dyDescent="0.25">
      <c r="A48" s="47" t="s">
        <v>353</v>
      </c>
      <c r="B48" s="48" t="s">
        <v>323</v>
      </c>
      <c r="C48" s="47"/>
      <c r="D48" s="49">
        <v>201546.53</v>
      </c>
      <c r="E48" s="49">
        <v>105041.32</v>
      </c>
      <c r="F48" s="49">
        <f t="shared" si="0"/>
        <v>96505.209999999992</v>
      </c>
      <c r="G48" s="50">
        <v>38718</v>
      </c>
    </row>
    <row r="49" spans="1:7" s="174" customFormat="1" ht="27" customHeight="1" x14ac:dyDescent="0.25">
      <c r="A49" s="47" t="s">
        <v>354</v>
      </c>
      <c r="B49" s="48" t="s">
        <v>323</v>
      </c>
      <c r="C49" s="47"/>
      <c r="D49" s="49">
        <v>201546.53</v>
      </c>
      <c r="E49" s="49">
        <v>105041.32</v>
      </c>
      <c r="F49" s="49">
        <f t="shared" si="0"/>
        <v>96505.209999999992</v>
      </c>
      <c r="G49" s="50">
        <v>38718</v>
      </c>
    </row>
    <row r="50" spans="1:7" s="174" customFormat="1" ht="27" customHeight="1" x14ac:dyDescent="0.25">
      <c r="A50" s="47" t="s">
        <v>355</v>
      </c>
      <c r="B50" s="48" t="s">
        <v>323</v>
      </c>
      <c r="C50" s="47"/>
      <c r="D50" s="49">
        <v>201546.53</v>
      </c>
      <c r="E50" s="49">
        <v>105041.32</v>
      </c>
      <c r="F50" s="49">
        <f t="shared" si="0"/>
        <v>96505.209999999992</v>
      </c>
      <c r="G50" s="50">
        <v>38718</v>
      </c>
    </row>
    <row r="51" spans="1:7" s="174" customFormat="1" ht="27" customHeight="1" x14ac:dyDescent="0.25">
      <c r="A51" s="47" t="s">
        <v>356</v>
      </c>
      <c r="B51" s="48" t="s">
        <v>323</v>
      </c>
      <c r="C51" s="47"/>
      <c r="D51" s="49">
        <v>201546.53</v>
      </c>
      <c r="E51" s="49">
        <v>105041.32</v>
      </c>
      <c r="F51" s="49">
        <f t="shared" si="0"/>
        <v>96505.209999999992</v>
      </c>
      <c r="G51" s="50">
        <v>38718</v>
      </c>
    </row>
    <row r="52" spans="1:7" s="174" customFormat="1" ht="20.25" customHeight="1" x14ac:dyDescent="0.25">
      <c r="A52" s="47" t="s">
        <v>357</v>
      </c>
      <c r="B52" s="48" t="s">
        <v>358</v>
      </c>
      <c r="C52" s="47" t="s">
        <v>917</v>
      </c>
      <c r="D52" s="49">
        <v>12445257</v>
      </c>
      <c r="E52" s="49">
        <v>414841.9</v>
      </c>
      <c r="F52" s="49">
        <f t="shared" si="0"/>
        <v>12030415.1</v>
      </c>
      <c r="G52" s="50">
        <v>43466</v>
      </c>
    </row>
    <row r="53" spans="1:7" s="174" customFormat="1" ht="18" customHeight="1" x14ac:dyDescent="0.25">
      <c r="A53" s="47" t="s">
        <v>359</v>
      </c>
      <c r="B53" s="48" t="s">
        <v>103</v>
      </c>
      <c r="C53" s="130" t="s">
        <v>918</v>
      </c>
      <c r="D53" s="49">
        <v>4648019</v>
      </c>
      <c r="E53" s="49">
        <v>3373905.39</v>
      </c>
      <c r="F53" s="49">
        <f t="shared" si="0"/>
        <v>1274113.6099999999</v>
      </c>
      <c r="G53" s="50">
        <v>25569</v>
      </c>
    </row>
    <row r="54" spans="1:7" s="174" customFormat="1" ht="25.5" customHeight="1" x14ac:dyDescent="0.25">
      <c r="A54" s="47" t="s">
        <v>360</v>
      </c>
      <c r="B54" s="48" t="s">
        <v>104</v>
      </c>
      <c r="C54" s="47" t="s">
        <v>919</v>
      </c>
      <c r="D54" s="49">
        <v>6292071</v>
      </c>
      <c r="E54" s="49">
        <v>2341254.64</v>
      </c>
      <c r="F54" s="49">
        <f t="shared" si="0"/>
        <v>3950816.36</v>
      </c>
      <c r="G54" s="50">
        <v>35796</v>
      </c>
    </row>
    <row r="55" spans="1:7" s="174" customFormat="1" ht="18" customHeight="1" x14ac:dyDescent="0.25">
      <c r="A55" s="47" t="s">
        <v>361</v>
      </c>
      <c r="B55" s="48" t="s">
        <v>209</v>
      </c>
      <c r="C55" s="47"/>
      <c r="D55" s="49">
        <v>248115</v>
      </c>
      <c r="E55" s="49">
        <v>240508.97</v>
      </c>
      <c r="F55" s="49">
        <f t="shared" si="0"/>
        <v>7606.0299999999988</v>
      </c>
      <c r="G55" s="50">
        <v>30317</v>
      </c>
    </row>
    <row r="56" spans="1:7" s="174" customFormat="1" ht="18" customHeight="1" x14ac:dyDescent="0.25">
      <c r="A56" s="47" t="s">
        <v>362</v>
      </c>
      <c r="B56" s="48" t="s">
        <v>210</v>
      </c>
      <c r="C56" s="47"/>
      <c r="D56" s="49">
        <v>510392</v>
      </c>
      <c r="E56" s="49">
        <v>440213.49</v>
      </c>
      <c r="F56" s="49">
        <f t="shared" si="0"/>
        <v>70178.510000000009</v>
      </c>
      <c r="G56" s="50">
        <v>27395</v>
      </c>
    </row>
    <row r="57" spans="1:7" s="174" customFormat="1" ht="24.75" customHeight="1" x14ac:dyDescent="0.25">
      <c r="A57" s="47" t="s">
        <v>363</v>
      </c>
      <c r="B57" s="48" t="s">
        <v>364</v>
      </c>
      <c r="C57" s="47" t="s">
        <v>1029</v>
      </c>
      <c r="D57" s="49">
        <v>107367</v>
      </c>
      <c r="E57" s="49">
        <v>87184.38</v>
      </c>
      <c r="F57" s="49">
        <f t="shared" si="0"/>
        <v>20182.619999999995</v>
      </c>
      <c r="G57" s="50">
        <v>28491</v>
      </c>
    </row>
    <row r="58" spans="1:7" s="174" customFormat="1" ht="21" customHeight="1" x14ac:dyDescent="0.25">
      <c r="A58" s="47" t="s">
        <v>365</v>
      </c>
      <c r="B58" s="48" t="s">
        <v>105</v>
      </c>
      <c r="C58" s="47" t="s">
        <v>1030</v>
      </c>
      <c r="D58" s="49">
        <v>0.01</v>
      </c>
      <c r="E58" s="49">
        <v>0</v>
      </c>
      <c r="F58" s="49">
        <v>0.01</v>
      </c>
      <c r="G58" s="50">
        <v>35796</v>
      </c>
    </row>
    <row r="59" spans="1:7" s="174" customFormat="1" ht="18" customHeight="1" x14ac:dyDescent="0.25">
      <c r="A59" s="47" t="s">
        <v>366</v>
      </c>
      <c r="B59" s="48" t="s">
        <v>229</v>
      </c>
      <c r="C59" s="47" t="s">
        <v>1031</v>
      </c>
      <c r="D59" s="49">
        <v>0.01</v>
      </c>
      <c r="E59" s="49">
        <v>0</v>
      </c>
      <c r="F59" s="49">
        <v>0.01</v>
      </c>
      <c r="G59" s="50">
        <v>33239</v>
      </c>
    </row>
    <row r="60" spans="1:7" s="174" customFormat="1" ht="18" customHeight="1" x14ac:dyDescent="0.25">
      <c r="A60" s="47" t="s">
        <v>367</v>
      </c>
      <c r="B60" s="48" t="s">
        <v>106</v>
      </c>
      <c r="C60" s="47" t="s">
        <v>1032</v>
      </c>
      <c r="D60" s="49">
        <v>0.01</v>
      </c>
      <c r="E60" s="49">
        <v>0</v>
      </c>
      <c r="F60" s="49">
        <v>0.01</v>
      </c>
      <c r="G60" s="50">
        <v>25204</v>
      </c>
    </row>
    <row r="61" spans="1:7" s="174" customFormat="1" ht="18" customHeight="1" x14ac:dyDescent="0.25">
      <c r="A61" s="47" t="s">
        <v>368</v>
      </c>
      <c r="B61" s="48" t="s">
        <v>225</v>
      </c>
      <c r="C61" s="47" t="s">
        <v>920</v>
      </c>
      <c r="D61" s="49">
        <v>0.01</v>
      </c>
      <c r="E61" s="49">
        <v>0</v>
      </c>
      <c r="F61" s="49">
        <v>0.01</v>
      </c>
      <c r="G61" s="50">
        <v>27395</v>
      </c>
    </row>
    <row r="62" spans="1:7" s="174" customFormat="1" ht="21" customHeight="1" x14ac:dyDescent="0.25">
      <c r="A62" s="47" t="s">
        <v>369</v>
      </c>
      <c r="B62" s="48" t="s">
        <v>107</v>
      </c>
      <c r="C62" s="47"/>
      <c r="D62" s="49">
        <v>0.01</v>
      </c>
      <c r="E62" s="49">
        <v>0</v>
      </c>
      <c r="F62" s="49">
        <v>0.01</v>
      </c>
      <c r="G62" s="50">
        <v>25934</v>
      </c>
    </row>
    <row r="63" spans="1:7" s="174" customFormat="1" ht="25.5" customHeight="1" x14ac:dyDescent="0.25">
      <c r="A63" s="47" t="s">
        <v>370</v>
      </c>
      <c r="B63" s="48" t="s">
        <v>108</v>
      </c>
      <c r="C63" s="47" t="s">
        <v>921</v>
      </c>
      <c r="D63" s="49">
        <v>0.01</v>
      </c>
      <c r="E63" s="49">
        <v>0</v>
      </c>
      <c r="F63" s="49">
        <v>0.01</v>
      </c>
      <c r="G63" s="50">
        <v>27760</v>
      </c>
    </row>
    <row r="64" spans="1:7" s="174" customFormat="1" ht="24.75" customHeight="1" x14ac:dyDescent="0.25">
      <c r="A64" s="47" t="s">
        <v>371</v>
      </c>
      <c r="B64" s="48" t="s">
        <v>109</v>
      </c>
      <c r="C64" s="47" t="s">
        <v>922</v>
      </c>
      <c r="D64" s="49">
        <v>90000</v>
      </c>
      <c r="E64" s="49">
        <v>41355</v>
      </c>
      <c r="F64" s="49">
        <f>+D64-E64</f>
        <v>48645</v>
      </c>
      <c r="G64" s="50">
        <v>36161</v>
      </c>
    </row>
    <row r="65" spans="1:7" s="174" customFormat="1" ht="25.5" customHeight="1" x14ac:dyDescent="0.25">
      <c r="A65" s="47" t="s">
        <v>372</v>
      </c>
      <c r="B65" s="48" t="s">
        <v>110</v>
      </c>
      <c r="C65" s="47" t="s">
        <v>1015</v>
      </c>
      <c r="D65" s="49">
        <v>4879000</v>
      </c>
      <c r="E65" s="49">
        <v>4661516.2699999996</v>
      </c>
      <c r="F65" s="49">
        <f t="shared" ref="F65:F71" si="1">+D65-E65</f>
        <v>217483.73000000045</v>
      </c>
      <c r="G65" s="50">
        <v>18994</v>
      </c>
    </row>
    <row r="66" spans="1:7" s="174" customFormat="1" ht="27" customHeight="1" x14ac:dyDescent="0.25">
      <c r="A66" s="47" t="s">
        <v>373</v>
      </c>
      <c r="B66" s="48" t="s">
        <v>374</v>
      </c>
      <c r="C66" s="47"/>
      <c r="D66" s="49">
        <v>4322000</v>
      </c>
      <c r="E66" s="49">
        <v>4129344.81</v>
      </c>
      <c r="F66" s="49">
        <f t="shared" si="1"/>
        <v>192655.18999999994</v>
      </c>
      <c r="G66" s="50">
        <v>18994</v>
      </c>
    </row>
    <row r="67" spans="1:7" s="174" customFormat="1" ht="24.75" customHeight="1" x14ac:dyDescent="0.25">
      <c r="A67" s="47" t="s">
        <v>375</v>
      </c>
      <c r="B67" s="48" t="s">
        <v>111</v>
      </c>
      <c r="C67" s="47" t="s">
        <v>1020</v>
      </c>
      <c r="D67" s="49">
        <v>2487000</v>
      </c>
      <c r="E67" s="49">
        <v>2089882.26</v>
      </c>
      <c r="F67" s="49">
        <f t="shared" si="1"/>
        <v>397117.74</v>
      </c>
      <c r="G67" s="50">
        <v>22282</v>
      </c>
    </row>
    <row r="68" spans="1:7" s="174" customFormat="1" ht="25.5" customHeight="1" x14ac:dyDescent="0.25">
      <c r="A68" s="47" t="s">
        <v>376</v>
      </c>
      <c r="B68" s="48" t="s">
        <v>112</v>
      </c>
      <c r="C68" s="47" t="s">
        <v>1018</v>
      </c>
      <c r="D68" s="49">
        <v>6437800</v>
      </c>
      <c r="E68" s="49">
        <v>5327790.4400000004</v>
      </c>
      <c r="F68" s="49">
        <f t="shared" si="1"/>
        <v>1110009.5599999996</v>
      </c>
      <c r="G68" s="50">
        <v>22647</v>
      </c>
    </row>
    <row r="69" spans="1:7" s="174" customFormat="1" ht="18" customHeight="1" x14ac:dyDescent="0.25">
      <c r="A69" s="47" t="s">
        <v>377</v>
      </c>
      <c r="B69" s="48" t="s">
        <v>113</v>
      </c>
      <c r="C69" s="47" t="s">
        <v>1019</v>
      </c>
      <c r="D69" s="49">
        <v>2016300</v>
      </c>
      <c r="E69" s="49">
        <v>1848875.09</v>
      </c>
      <c r="F69" s="49">
        <f>+D69-E69</f>
        <v>167424.90999999992</v>
      </c>
      <c r="G69" s="50">
        <v>20090</v>
      </c>
    </row>
    <row r="70" spans="1:7" s="174" customFormat="1" ht="18" customHeight="1" x14ac:dyDescent="0.25">
      <c r="A70" s="47" t="s">
        <v>378</v>
      </c>
      <c r="B70" s="48" t="s">
        <v>114</v>
      </c>
      <c r="C70" s="47" t="s">
        <v>1017</v>
      </c>
      <c r="D70" s="49">
        <v>1943000</v>
      </c>
      <c r="E70" s="49">
        <v>1831457.41</v>
      </c>
      <c r="F70" s="49">
        <f t="shared" si="1"/>
        <v>111542.59000000008</v>
      </c>
      <c r="G70" s="50">
        <v>19360</v>
      </c>
    </row>
    <row r="71" spans="1:7" s="174" customFormat="1" ht="19.5" customHeight="1" x14ac:dyDescent="0.25">
      <c r="A71" s="47" t="s">
        <v>379</v>
      </c>
      <c r="B71" s="48" t="s">
        <v>380</v>
      </c>
      <c r="C71" s="47" t="s">
        <v>1016</v>
      </c>
      <c r="D71" s="49">
        <v>4879000</v>
      </c>
      <c r="E71" s="49">
        <v>4598909.26</v>
      </c>
      <c r="F71" s="49">
        <f t="shared" si="1"/>
        <v>280090.74000000022</v>
      </c>
      <c r="G71" s="50">
        <v>19360</v>
      </c>
    </row>
    <row r="72" spans="1:7" s="174" customFormat="1" ht="24.75" customHeight="1" x14ac:dyDescent="0.25">
      <c r="A72" s="47" t="s">
        <v>381</v>
      </c>
      <c r="B72" s="48" t="s">
        <v>382</v>
      </c>
      <c r="C72" s="47"/>
      <c r="D72" s="49">
        <v>0.01</v>
      </c>
      <c r="E72" s="49">
        <v>0</v>
      </c>
      <c r="F72" s="49">
        <v>0.01</v>
      </c>
      <c r="G72" s="50">
        <v>18264</v>
      </c>
    </row>
    <row r="73" spans="1:7" s="174" customFormat="1" ht="16.5" customHeight="1" x14ac:dyDescent="0.25">
      <c r="A73" s="47" t="s">
        <v>383</v>
      </c>
      <c r="B73" s="48" t="s">
        <v>384</v>
      </c>
      <c r="C73" s="47"/>
      <c r="D73" s="49">
        <v>0.01</v>
      </c>
      <c r="E73" s="49">
        <v>0</v>
      </c>
      <c r="F73" s="49">
        <v>0.01</v>
      </c>
      <c r="G73" s="50">
        <v>29221</v>
      </c>
    </row>
    <row r="74" spans="1:7" s="174" customFormat="1" ht="25.5" customHeight="1" x14ac:dyDescent="0.25">
      <c r="A74" s="47" t="s">
        <v>385</v>
      </c>
      <c r="B74" s="48" t="s">
        <v>224</v>
      </c>
      <c r="C74" s="47"/>
      <c r="D74" s="49">
        <v>0.01</v>
      </c>
      <c r="E74" s="49">
        <v>0</v>
      </c>
      <c r="F74" s="49">
        <v>0.01</v>
      </c>
      <c r="G74" s="50">
        <v>29587</v>
      </c>
    </row>
    <row r="75" spans="1:7" s="174" customFormat="1" ht="27.75" customHeight="1" x14ac:dyDescent="0.25">
      <c r="A75" s="47" t="s">
        <v>386</v>
      </c>
      <c r="B75" s="48" t="s">
        <v>298</v>
      </c>
      <c r="C75" s="47" t="s">
        <v>924</v>
      </c>
      <c r="D75" s="49">
        <v>1290873</v>
      </c>
      <c r="E75" s="49">
        <v>757207.56</v>
      </c>
      <c r="F75" s="49">
        <f>+D75-E75</f>
        <v>533665.43999999994</v>
      </c>
      <c r="G75" s="50">
        <v>29587</v>
      </c>
    </row>
    <row r="76" spans="1:7" s="174" customFormat="1" ht="19.5" customHeight="1" x14ac:dyDescent="0.25">
      <c r="A76" s="47" t="s">
        <v>387</v>
      </c>
      <c r="B76" s="48" t="s">
        <v>115</v>
      </c>
      <c r="C76" s="47"/>
      <c r="D76" s="49">
        <v>0.01</v>
      </c>
      <c r="E76" s="49">
        <v>0</v>
      </c>
      <c r="F76" s="49">
        <v>0.01</v>
      </c>
      <c r="G76" s="50">
        <v>25204</v>
      </c>
    </row>
    <row r="77" spans="1:7" s="174" customFormat="1" ht="21" customHeight="1" x14ac:dyDescent="0.25">
      <c r="A77" s="47" t="s">
        <v>388</v>
      </c>
      <c r="B77" s="48" t="s">
        <v>116</v>
      </c>
      <c r="C77" s="47"/>
      <c r="D77" s="49">
        <v>0.01</v>
      </c>
      <c r="E77" s="49">
        <v>0</v>
      </c>
      <c r="F77" s="49">
        <v>0.01</v>
      </c>
      <c r="G77" s="50">
        <v>26299</v>
      </c>
    </row>
    <row r="78" spans="1:7" s="174" customFormat="1" ht="27.75" customHeight="1" x14ac:dyDescent="0.25">
      <c r="A78" s="47" t="s">
        <v>389</v>
      </c>
      <c r="B78" s="48" t="s">
        <v>117</v>
      </c>
      <c r="C78" s="47" t="s">
        <v>923</v>
      </c>
      <c r="D78" s="49">
        <v>3376640</v>
      </c>
      <c r="E78" s="49">
        <v>2408200.89</v>
      </c>
      <c r="F78" s="49">
        <f>+D78-E78</f>
        <v>968439.10999999987</v>
      </c>
      <c r="G78" s="50">
        <v>25934</v>
      </c>
    </row>
    <row r="79" spans="1:7" s="174" customFormat="1" ht="24.75" customHeight="1" x14ac:dyDescent="0.25">
      <c r="A79" s="47" t="s">
        <v>904</v>
      </c>
      <c r="B79" s="48" t="s">
        <v>1010</v>
      </c>
      <c r="C79" s="47" t="s">
        <v>942</v>
      </c>
      <c r="D79" s="49">
        <v>0.01</v>
      </c>
      <c r="E79" s="49">
        <v>0.01</v>
      </c>
      <c r="F79" s="49">
        <v>0</v>
      </c>
      <c r="G79" s="50">
        <v>24838</v>
      </c>
    </row>
    <row r="80" spans="1:7" s="174" customFormat="1" ht="13.5" x14ac:dyDescent="0.25">
      <c r="A80" s="47" t="s">
        <v>390</v>
      </c>
      <c r="B80" s="48" t="s">
        <v>1010</v>
      </c>
      <c r="C80" s="47" t="s">
        <v>929</v>
      </c>
      <c r="D80" s="49">
        <v>0.01</v>
      </c>
      <c r="E80" s="49">
        <v>0.01</v>
      </c>
      <c r="F80" s="49">
        <v>0</v>
      </c>
      <c r="G80" s="50">
        <v>25204</v>
      </c>
    </row>
    <row r="81" spans="1:7" s="174" customFormat="1" ht="13.5" x14ac:dyDescent="0.25">
      <c r="A81" s="47" t="s">
        <v>391</v>
      </c>
      <c r="B81" s="48" t="s">
        <v>1010</v>
      </c>
      <c r="C81" s="47" t="s">
        <v>943</v>
      </c>
      <c r="D81" s="49">
        <v>0.01</v>
      </c>
      <c r="E81" s="49">
        <v>0.01</v>
      </c>
      <c r="F81" s="49">
        <v>0</v>
      </c>
      <c r="G81" s="50">
        <v>25569</v>
      </c>
    </row>
    <row r="82" spans="1:7" s="174" customFormat="1" ht="13.5" x14ac:dyDescent="0.25">
      <c r="A82" s="47" t="s">
        <v>392</v>
      </c>
      <c r="B82" s="48" t="s">
        <v>1010</v>
      </c>
      <c r="C82" s="47" t="s">
        <v>944</v>
      </c>
      <c r="D82" s="49">
        <v>0.01</v>
      </c>
      <c r="E82" s="49">
        <v>0.01</v>
      </c>
      <c r="F82" s="49">
        <v>0</v>
      </c>
      <c r="G82" s="50">
        <v>25569</v>
      </c>
    </row>
    <row r="83" spans="1:7" s="174" customFormat="1" ht="13.5" x14ac:dyDescent="0.25">
      <c r="A83" s="47" t="s">
        <v>393</v>
      </c>
      <c r="B83" s="48" t="s">
        <v>1010</v>
      </c>
      <c r="C83" s="47" t="s">
        <v>930</v>
      </c>
      <c r="D83" s="49">
        <v>0.01</v>
      </c>
      <c r="E83" s="49">
        <v>0.01</v>
      </c>
      <c r="F83" s="49">
        <v>0</v>
      </c>
      <c r="G83" s="50">
        <v>29952</v>
      </c>
    </row>
    <row r="84" spans="1:7" s="174" customFormat="1" ht="13.5" x14ac:dyDescent="0.25">
      <c r="A84" s="47" t="s">
        <v>394</v>
      </c>
      <c r="B84" s="48" t="s">
        <v>1010</v>
      </c>
      <c r="C84" s="47" t="s">
        <v>934</v>
      </c>
      <c r="D84" s="49">
        <v>0.01</v>
      </c>
      <c r="E84" s="49">
        <v>0.01</v>
      </c>
      <c r="F84" s="49">
        <v>0</v>
      </c>
      <c r="G84" s="50">
        <v>29952</v>
      </c>
    </row>
    <row r="85" spans="1:7" s="174" customFormat="1" ht="13.5" x14ac:dyDescent="0.25">
      <c r="A85" s="47" t="s">
        <v>395</v>
      </c>
      <c r="B85" s="48" t="s">
        <v>1010</v>
      </c>
      <c r="C85" s="47" t="s">
        <v>933</v>
      </c>
      <c r="D85" s="49">
        <v>0.01</v>
      </c>
      <c r="E85" s="49">
        <v>0.01</v>
      </c>
      <c r="F85" s="49">
        <v>0</v>
      </c>
      <c r="G85" s="50">
        <v>29221</v>
      </c>
    </row>
    <row r="86" spans="1:7" s="174" customFormat="1" ht="13.5" x14ac:dyDescent="0.25">
      <c r="A86" s="47" t="s">
        <v>396</v>
      </c>
      <c r="B86" s="48" t="s">
        <v>1010</v>
      </c>
      <c r="C86" s="47"/>
      <c r="D86" s="49">
        <v>0.01</v>
      </c>
      <c r="E86" s="49">
        <v>0.01</v>
      </c>
      <c r="F86" s="49">
        <v>0</v>
      </c>
      <c r="G86" s="50">
        <v>29221</v>
      </c>
    </row>
    <row r="87" spans="1:7" s="174" customFormat="1" ht="13.5" x14ac:dyDescent="0.25">
      <c r="A87" s="47" t="s">
        <v>397</v>
      </c>
      <c r="B87" s="48" t="s">
        <v>1010</v>
      </c>
      <c r="C87" s="47"/>
      <c r="D87" s="49">
        <v>0.01</v>
      </c>
      <c r="E87" s="49">
        <v>0.01</v>
      </c>
      <c r="F87" s="49">
        <v>0</v>
      </c>
      <c r="G87" s="50">
        <v>29587</v>
      </c>
    </row>
    <row r="88" spans="1:7" s="174" customFormat="1" ht="13.5" x14ac:dyDescent="0.25">
      <c r="A88" s="47" t="s">
        <v>398</v>
      </c>
      <c r="B88" s="48" t="s">
        <v>1010</v>
      </c>
      <c r="C88" s="47"/>
      <c r="D88" s="49">
        <v>0.01</v>
      </c>
      <c r="E88" s="49">
        <v>0.01</v>
      </c>
      <c r="F88" s="49">
        <v>0</v>
      </c>
      <c r="G88" s="50">
        <v>29587</v>
      </c>
    </row>
    <row r="89" spans="1:7" s="174" customFormat="1" ht="13.5" x14ac:dyDescent="0.25">
      <c r="A89" s="47" t="s">
        <v>399</v>
      </c>
      <c r="B89" s="48" t="s">
        <v>1010</v>
      </c>
      <c r="C89" s="47"/>
      <c r="D89" s="49">
        <v>0.01</v>
      </c>
      <c r="E89" s="49">
        <v>0.01</v>
      </c>
      <c r="F89" s="49">
        <v>0</v>
      </c>
      <c r="G89" s="50">
        <v>25569</v>
      </c>
    </row>
    <row r="90" spans="1:7" s="174" customFormat="1" ht="13.5" x14ac:dyDescent="0.25">
      <c r="A90" s="47" t="s">
        <v>400</v>
      </c>
      <c r="B90" s="48" t="s">
        <v>1010</v>
      </c>
      <c r="C90" s="47"/>
      <c r="D90" s="49">
        <v>0.01</v>
      </c>
      <c r="E90" s="49">
        <v>0.01</v>
      </c>
      <c r="F90" s="49">
        <v>0</v>
      </c>
      <c r="G90" s="50">
        <v>25569</v>
      </c>
    </row>
    <row r="91" spans="1:7" s="174" customFormat="1" ht="13.5" x14ac:dyDescent="0.25">
      <c r="A91" s="47" t="s">
        <v>401</v>
      </c>
      <c r="B91" s="48" t="s">
        <v>1010</v>
      </c>
      <c r="C91" s="47"/>
      <c r="D91" s="49">
        <v>0.01</v>
      </c>
      <c r="E91" s="49">
        <v>0.01</v>
      </c>
      <c r="F91" s="49">
        <v>0</v>
      </c>
      <c r="G91" s="50">
        <v>25569</v>
      </c>
    </row>
    <row r="92" spans="1:7" s="174" customFormat="1" ht="13.5" x14ac:dyDescent="0.25">
      <c r="A92" s="47" t="s">
        <v>402</v>
      </c>
      <c r="B92" s="48" t="s">
        <v>1010</v>
      </c>
      <c r="C92" s="47"/>
      <c r="D92" s="49">
        <v>0.01</v>
      </c>
      <c r="E92" s="49">
        <v>0.01</v>
      </c>
      <c r="F92" s="49">
        <v>0</v>
      </c>
      <c r="G92" s="50">
        <v>25569</v>
      </c>
    </row>
    <row r="93" spans="1:7" s="174" customFormat="1" ht="13.5" x14ac:dyDescent="0.25">
      <c r="A93" s="47" t="s">
        <v>403</v>
      </c>
      <c r="B93" s="48" t="s">
        <v>1010</v>
      </c>
      <c r="C93" s="47"/>
      <c r="D93" s="49">
        <v>0.01</v>
      </c>
      <c r="E93" s="49">
        <v>0.01</v>
      </c>
      <c r="F93" s="49">
        <v>0</v>
      </c>
      <c r="G93" s="50">
        <v>29952</v>
      </c>
    </row>
    <row r="94" spans="1:7" s="174" customFormat="1" ht="13.5" x14ac:dyDescent="0.25">
      <c r="A94" s="47" t="s">
        <v>404</v>
      </c>
      <c r="B94" s="48" t="s">
        <v>1010</v>
      </c>
      <c r="C94" s="47"/>
      <c r="D94" s="49">
        <v>0.01</v>
      </c>
      <c r="E94" s="49">
        <v>0.01</v>
      </c>
      <c r="F94" s="49">
        <v>0</v>
      </c>
      <c r="G94" s="50">
        <v>29952</v>
      </c>
    </row>
    <row r="95" spans="1:7" s="174" customFormat="1" ht="13.5" x14ac:dyDescent="0.25">
      <c r="A95" s="47" t="s">
        <v>405</v>
      </c>
      <c r="B95" s="48" t="s">
        <v>1010</v>
      </c>
      <c r="C95" s="47"/>
      <c r="D95" s="49">
        <v>0.01</v>
      </c>
      <c r="E95" s="49">
        <v>0.01</v>
      </c>
      <c r="F95" s="49">
        <v>0</v>
      </c>
      <c r="G95" s="50">
        <v>24838</v>
      </c>
    </row>
    <row r="96" spans="1:7" s="174" customFormat="1" ht="13.5" x14ac:dyDescent="0.25">
      <c r="A96" s="47" t="s">
        <v>406</v>
      </c>
      <c r="B96" s="48" t="s">
        <v>1010</v>
      </c>
      <c r="C96" s="47"/>
      <c r="D96" s="49">
        <v>0.01</v>
      </c>
      <c r="E96" s="49">
        <v>0.01</v>
      </c>
      <c r="F96" s="49">
        <v>0</v>
      </c>
      <c r="G96" s="50">
        <v>29952</v>
      </c>
    </row>
    <row r="97" spans="1:7" s="174" customFormat="1" ht="13.5" x14ac:dyDescent="0.25">
      <c r="A97" s="47" t="s">
        <v>407</v>
      </c>
      <c r="B97" s="48" t="s">
        <v>1010</v>
      </c>
      <c r="C97" s="47" t="s">
        <v>925</v>
      </c>
      <c r="D97" s="49">
        <v>4709746</v>
      </c>
      <c r="E97" s="49">
        <v>3598107.13</v>
      </c>
      <c r="F97" s="49">
        <f>+D97-E97</f>
        <v>1111638.8700000001</v>
      </c>
      <c r="G97" s="50">
        <v>24473</v>
      </c>
    </row>
    <row r="98" spans="1:7" s="174" customFormat="1" ht="18" customHeight="1" x14ac:dyDescent="0.25">
      <c r="A98" s="47" t="s">
        <v>408</v>
      </c>
      <c r="B98" s="48" t="s">
        <v>118</v>
      </c>
      <c r="C98" s="47" t="s">
        <v>928</v>
      </c>
      <c r="D98" s="49">
        <v>7911000</v>
      </c>
      <c r="E98" s="49">
        <v>4540485.09</v>
      </c>
      <c r="F98" s="49">
        <f t="shared" ref="F98:F161" si="2">+D98-E98</f>
        <v>3370514.91</v>
      </c>
      <c r="G98" s="50">
        <v>29952</v>
      </c>
    </row>
    <row r="99" spans="1:7" s="174" customFormat="1" ht="18" customHeight="1" x14ac:dyDescent="0.25">
      <c r="A99" s="47" t="s">
        <v>409</v>
      </c>
      <c r="B99" s="48" t="s">
        <v>119</v>
      </c>
      <c r="C99" s="47" t="s">
        <v>927</v>
      </c>
      <c r="D99" s="49">
        <v>400000</v>
      </c>
      <c r="E99" s="49">
        <v>398921.57</v>
      </c>
      <c r="F99" s="49">
        <f t="shared" si="2"/>
        <v>1078.429999999993</v>
      </c>
      <c r="G99" s="50">
        <v>24473</v>
      </c>
    </row>
    <row r="100" spans="1:7" s="174" customFormat="1" ht="13.5" x14ac:dyDescent="0.25">
      <c r="A100" s="47" t="s">
        <v>410</v>
      </c>
      <c r="B100" s="48" t="s">
        <v>909</v>
      </c>
      <c r="C100" s="47" t="s">
        <v>931</v>
      </c>
      <c r="D100" s="49">
        <v>0.01</v>
      </c>
      <c r="E100" s="49">
        <v>0</v>
      </c>
      <c r="F100" s="49">
        <f t="shared" si="2"/>
        <v>0.01</v>
      </c>
      <c r="G100" s="50">
        <v>29221</v>
      </c>
    </row>
    <row r="101" spans="1:7" s="174" customFormat="1" ht="27" customHeight="1" x14ac:dyDescent="0.25">
      <c r="A101" s="47" t="s">
        <v>411</v>
      </c>
      <c r="B101" s="48" t="s">
        <v>910</v>
      </c>
      <c r="C101" s="47" t="s">
        <v>932</v>
      </c>
      <c r="D101" s="49">
        <v>0.01</v>
      </c>
      <c r="E101" s="49">
        <v>0</v>
      </c>
      <c r="F101" s="49">
        <f t="shared" si="2"/>
        <v>0.01</v>
      </c>
      <c r="G101" s="50">
        <v>22282</v>
      </c>
    </row>
    <row r="102" spans="1:7" s="174" customFormat="1" ht="25.5" customHeight="1" x14ac:dyDescent="0.25">
      <c r="A102" s="47" t="s">
        <v>412</v>
      </c>
      <c r="B102" s="48" t="s">
        <v>911</v>
      </c>
      <c r="C102" s="47" t="s">
        <v>932</v>
      </c>
      <c r="D102" s="49">
        <v>4958656</v>
      </c>
      <c r="E102" s="49">
        <v>4166870.8</v>
      </c>
      <c r="F102" s="49">
        <f t="shared" si="2"/>
        <v>791785.20000000019</v>
      </c>
      <c r="G102" s="50">
        <v>22282</v>
      </c>
    </row>
    <row r="103" spans="1:7" s="174" customFormat="1" ht="18" customHeight="1" x14ac:dyDescent="0.25">
      <c r="A103" s="47" t="s">
        <v>413</v>
      </c>
      <c r="B103" s="48" t="s">
        <v>912</v>
      </c>
      <c r="C103" s="47" t="s">
        <v>947</v>
      </c>
      <c r="D103" s="49">
        <v>0.01</v>
      </c>
      <c r="E103" s="49">
        <v>0</v>
      </c>
      <c r="F103" s="49">
        <f t="shared" si="2"/>
        <v>0.01</v>
      </c>
      <c r="G103" s="50">
        <v>29221</v>
      </c>
    </row>
    <row r="104" spans="1:7" s="174" customFormat="1" ht="18" customHeight="1" x14ac:dyDescent="0.25">
      <c r="A104" s="47" t="s">
        <v>414</v>
      </c>
      <c r="B104" s="48" t="s">
        <v>913</v>
      </c>
      <c r="C104" s="47" t="s">
        <v>948</v>
      </c>
      <c r="D104" s="49">
        <v>0.01</v>
      </c>
      <c r="E104" s="49">
        <v>0</v>
      </c>
      <c r="F104" s="49">
        <f t="shared" si="2"/>
        <v>0.01</v>
      </c>
      <c r="G104" s="50">
        <v>29221</v>
      </c>
    </row>
    <row r="105" spans="1:7" s="174" customFormat="1" ht="18" customHeight="1" x14ac:dyDescent="0.25">
      <c r="A105" s="47" t="s">
        <v>415</v>
      </c>
      <c r="B105" s="48" t="s">
        <v>914</v>
      </c>
      <c r="C105" s="47" t="s">
        <v>949</v>
      </c>
      <c r="D105" s="49">
        <v>50531</v>
      </c>
      <c r="E105" s="49">
        <v>35088.160000000003</v>
      </c>
      <c r="F105" s="49">
        <f t="shared" si="2"/>
        <v>15442.839999999997</v>
      </c>
      <c r="G105" s="50">
        <v>31048</v>
      </c>
    </row>
    <row r="106" spans="1:7" s="174" customFormat="1" ht="24.75" customHeight="1" x14ac:dyDescent="0.25">
      <c r="A106" s="47" t="s">
        <v>416</v>
      </c>
      <c r="B106" s="48" t="s">
        <v>915</v>
      </c>
      <c r="C106" s="47" t="s">
        <v>953</v>
      </c>
      <c r="D106" s="49">
        <v>0.01</v>
      </c>
      <c r="E106" s="49">
        <v>0</v>
      </c>
      <c r="F106" s="49">
        <f t="shared" si="2"/>
        <v>0.01</v>
      </c>
      <c r="G106" s="50">
        <v>27395</v>
      </c>
    </row>
    <row r="107" spans="1:7" s="174" customFormat="1" ht="25.5" customHeight="1" x14ac:dyDescent="0.25">
      <c r="A107" s="47" t="s">
        <v>417</v>
      </c>
      <c r="B107" s="48" t="s">
        <v>916</v>
      </c>
      <c r="C107" s="47" t="s">
        <v>926</v>
      </c>
      <c r="D107" s="49">
        <v>7093472</v>
      </c>
      <c r="E107" s="49">
        <v>4071268.74</v>
      </c>
      <c r="F107" s="49">
        <f t="shared" si="2"/>
        <v>3022203.26</v>
      </c>
      <c r="G107" s="50">
        <v>29952</v>
      </c>
    </row>
    <row r="108" spans="1:7" s="174" customFormat="1" ht="18" customHeight="1" x14ac:dyDescent="0.25">
      <c r="A108" s="47" t="s">
        <v>418</v>
      </c>
      <c r="B108" s="48" t="s">
        <v>120</v>
      </c>
      <c r="C108" s="47" t="s">
        <v>935</v>
      </c>
      <c r="D108" s="49">
        <v>0.01</v>
      </c>
      <c r="E108" s="49">
        <v>0</v>
      </c>
      <c r="F108" s="49">
        <f t="shared" si="2"/>
        <v>0.01</v>
      </c>
      <c r="G108" s="50">
        <v>23743</v>
      </c>
    </row>
    <row r="109" spans="1:7" s="174" customFormat="1" ht="13.5" x14ac:dyDescent="0.25">
      <c r="A109" s="47" t="s">
        <v>419</v>
      </c>
      <c r="B109" s="48" t="s">
        <v>121</v>
      </c>
      <c r="C109" s="47"/>
      <c r="D109" s="49">
        <v>0.01</v>
      </c>
      <c r="E109" s="49">
        <v>0</v>
      </c>
      <c r="F109" s="49">
        <f t="shared" si="2"/>
        <v>0.01</v>
      </c>
      <c r="G109" s="50">
        <v>18264</v>
      </c>
    </row>
    <row r="110" spans="1:7" s="174" customFormat="1" ht="13.5" x14ac:dyDescent="0.25">
      <c r="A110" s="47" t="s">
        <v>420</v>
      </c>
      <c r="B110" s="48" t="s">
        <v>122</v>
      </c>
      <c r="C110" s="47" t="s">
        <v>936</v>
      </c>
      <c r="D110" s="49">
        <v>0.01</v>
      </c>
      <c r="E110" s="49">
        <v>0</v>
      </c>
      <c r="F110" s="49">
        <f t="shared" si="2"/>
        <v>0.01</v>
      </c>
      <c r="G110" s="50">
        <v>18264</v>
      </c>
    </row>
    <row r="111" spans="1:7" s="174" customFormat="1" ht="25.5" customHeight="1" x14ac:dyDescent="0.25">
      <c r="A111" s="47" t="s">
        <v>421</v>
      </c>
      <c r="B111" s="48" t="s">
        <v>123</v>
      </c>
      <c r="C111" s="47" t="s">
        <v>937</v>
      </c>
      <c r="D111" s="49">
        <v>0.01</v>
      </c>
      <c r="E111" s="49">
        <v>0</v>
      </c>
      <c r="F111" s="49">
        <f t="shared" si="2"/>
        <v>0.01</v>
      </c>
      <c r="G111" s="50">
        <v>27395</v>
      </c>
    </row>
    <row r="112" spans="1:7" s="174" customFormat="1" ht="24.75" customHeight="1" x14ac:dyDescent="0.25">
      <c r="A112" s="47" t="s">
        <v>422</v>
      </c>
      <c r="B112" s="48" t="s">
        <v>288</v>
      </c>
      <c r="C112" s="47" t="s">
        <v>1009</v>
      </c>
      <c r="D112" s="49">
        <v>39731500</v>
      </c>
      <c r="E112" s="49">
        <v>27832460.02</v>
      </c>
      <c r="F112" s="49">
        <f t="shared" si="2"/>
        <v>11899039.98</v>
      </c>
      <c r="G112" s="50">
        <v>26299</v>
      </c>
    </row>
    <row r="113" spans="1:7" s="174" customFormat="1" ht="32.25" customHeight="1" x14ac:dyDescent="0.25">
      <c r="A113" s="47" t="s">
        <v>423</v>
      </c>
      <c r="B113" s="48" t="s">
        <v>273</v>
      </c>
      <c r="C113" s="47" t="s">
        <v>1008</v>
      </c>
      <c r="D113" s="49">
        <v>9691918</v>
      </c>
      <c r="E113" s="49">
        <v>3118115.86</v>
      </c>
      <c r="F113" s="49">
        <f t="shared" si="2"/>
        <v>6573802.1400000006</v>
      </c>
      <c r="G113" s="50">
        <v>37257</v>
      </c>
    </row>
    <row r="114" spans="1:7" s="174" customFormat="1" ht="25.5" customHeight="1" x14ac:dyDescent="0.25">
      <c r="A114" s="47" t="s">
        <v>424</v>
      </c>
      <c r="B114" s="48" t="s">
        <v>283</v>
      </c>
      <c r="C114" s="47"/>
      <c r="D114" s="49">
        <v>0.01</v>
      </c>
      <c r="E114" s="49">
        <v>0</v>
      </c>
      <c r="F114" s="49">
        <f t="shared" si="2"/>
        <v>0.01</v>
      </c>
      <c r="G114" s="50">
        <v>18264</v>
      </c>
    </row>
    <row r="115" spans="1:7" s="174" customFormat="1" ht="13.5" x14ac:dyDescent="0.25">
      <c r="A115" s="47" t="s">
        <v>425</v>
      </c>
      <c r="B115" s="48" t="s">
        <v>124</v>
      </c>
      <c r="C115" s="47"/>
      <c r="D115" s="49">
        <v>0.01</v>
      </c>
      <c r="E115" s="49">
        <v>0</v>
      </c>
      <c r="F115" s="49">
        <f t="shared" si="2"/>
        <v>0.01</v>
      </c>
      <c r="G115" s="50">
        <v>39448</v>
      </c>
    </row>
    <row r="116" spans="1:7" s="174" customFormat="1" ht="13.5" x14ac:dyDescent="0.25">
      <c r="A116" s="47" t="s">
        <v>426</v>
      </c>
      <c r="B116" s="48" t="s">
        <v>125</v>
      </c>
      <c r="C116" s="47"/>
      <c r="D116" s="49">
        <v>100000</v>
      </c>
      <c r="E116" s="49">
        <v>98625</v>
      </c>
      <c r="F116" s="49">
        <f t="shared" si="2"/>
        <v>1375</v>
      </c>
      <c r="G116" s="50">
        <v>18264</v>
      </c>
    </row>
    <row r="117" spans="1:7" s="174" customFormat="1" ht="13.5" x14ac:dyDescent="0.25">
      <c r="A117" s="47" t="s">
        <v>427</v>
      </c>
      <c r="B117" s="48" t="s">
        <v>126</v>
      </c>
      <c r="C117" s="47" t="s">
        <v>1007</v>
      </c>
      <c r="D117" s="49">
        <v>6915428</v>
      </c>
      <c r="E117" s="49">
        <v>4143920.43</v>
      </c>
      <c r="F117" s="49">
        <f t="shared" si="2"/>
        <v>2771507.57</v>
      </c>
      <c r="G117" s="50">
        <v>29221</v>
      </c>
    </row>
    <row r="118" spans="1:7" s="174" customFormat="1" ht="13.5" x14ac:dyDescent="0.25">
      <c r="A118" s="47" t="s">
        <v>428</v>
      </c>
      <c r="B118" s="48" t="s">
        <v>127</v>
      </c>
      <c r="C118" s="47" t="s">
        <v>1005</v>
      </c>
      <c r="D118" s="49">
        <v>2263572</v>
      </c>
      <c r="E118" s="49">
        <v>1643082.68</v>
      </c>
      <c r="F118" s="49">
        <f t="shared" si="2"/>
        <v>620489.32000000007</v>
      </c>
      <c r="G118" s="50">
        <v>25569</v>
      </c>
    </row>
    <row r="119" spans="1:7" s="174" customFormat="1" ht="13.5" x14ac:dyDescent="0.25">
      <c r="A119" s="47" t="s">
        <v>429</v>
      </c>
      <c r="B119" s="48" t="s">
        <v>128</v>
      </c>
      <c r="C119" s="47"/>
      <c r="D119" s="49">
        <v>0.01</v>
      </c>
      <c r="E119" s="49">
        <v>0</v>
      </c>
      <c r="F119" s="49">
        <f t="shared" si="2"/>
        <v>0.01</v>
      </c>
      <c r="G119" s="50">
        <v>28491</v>
      </c>
    </row>
    <row r="120" spans="1:7" s="174" customFormat="1" ht="13.5" x14ac:dyDescent="0.25">
      <c r="A120" s="47" t="s">
        <v>430</v>
      </c>
      <c r="B120" s="48" t="s">
        <v>129</v>
      </c>
      <c r="C120" s="47" t="s">
        <v>1006</v>
      </c>
      <c r="D120" s="49">
        <v>635033</v>
      </c>
      <c r="E120" s="49">
        <v>623285.23</v>
      </c>
      <c r="F120" s="49">
        <f t="shared" si="2"/>
        <v>11747.770000000019</v>
      </c>
      <c r="G120" s="50">
        <v>18264</v>
      </c>
    </row>
    <row r="121" spans="1:7" s="174" customFormat="1" ht="13.5" x14ac:dyDescent="0.25">
      <c r="A121" s="47" t="s">
        <v>431</v>
      </c>
      <c r="B121" s="48" t="s">
        <v>130</v>
      </c>
      <c r="C121" s="47" t="s">
        <v>940</v>
      </c>
      <c r="D121" s="49">
        <v>0.01</v>
      </c>
      <c r="E121" s="49">
        <v>0</v>
      </c>
      <c r="F121" s="49">
        <f t="shared" si="2"/>
        <v>0.01</v>
      </c>
      <c r="G121" s="50">
        <v>25204</v>
      </c>
    </row>
    <row r="122" spans="1:7" s="174" customFormat="1" ht="13.5" x14ac:dyDescent="0.25">
      <c r="A122" s="47" t="s">
        <v>432</v>
      </c>
      <c r="B122" s="48" t="s">
        <v>213</v>
      </c>
      <c r="C122" s="47"/>
      <c r="D122" s="49">
        <v>566815</v>
      </c>
      <c r="E122" s="49">
        <v>483535.25</v>
      </c>
      <c r="F122" s="49">
        <f t="shared" si="2"/>
        <v>83279.75</v>
      </c>
      <c r="G122" s="50">
        <v>21916</v>
      </c>
    </row>
    <row r="123" spans="1:7" s="174" customFormat="1" ht="13.5" x14ac:dyDescent="0.25">
      <c r="A123" s="47" t="s">
        <v>433</v>
      </c>
      <c r="B123" s="48" t="s">
        <v>131</v>
      </c>
      <c r="C123" s="47" t="s">
        <v>939</v>
      </c>
      <c r="D123" s="49">
        <v>192440</v>
      </c>
      <c r="E123" s="49">
        <v>156266.15</v>
      </c>
      <c r="F123" s="49">
        <f t="shared" si="2"/>
        <v>36173.850000000006</v>
      </c>
      <c r="G123" s="50">
        <v>28491</v>
      </c>
    </row>
    <row r="124" spans="1:7" s="174" customFormat="1" ht="13.5" x14ac:dyDescent="0.25">
      <c r="A124" s="47" t="s">
        <v>434</v>
      </c>
      <c r="B124" s="48" t="s">
        <v>132</v>
      </c>
      <c r="C124" s="47"/>
      <c r="D124" s="49">
        <v>95000</v>
      </c>
      <c r="E124" s="49">
        <v>75544.800000000003</v>
      </c>
      <c r="F124" s="49">
        <f t="shared" si="2"/>
        <v>19455.199999999997</v>
      </c>
      <c r="G124" s="50">
        <v>28856</v>
      </c>
    </row>
    <row r="125" spans="1:7" s="174" customFormat="1" ht="24.75" customHeight="1" x14ac:dyDescent="0.25">
      <c r="A125" s="47" t="s">
        <v>435</v>
      </c>
      <c r="B125" s="48" t="s">
        <v>436</v>
      </c>
      <c r="C125" s="47" t="s">
        <v>938</v>
      </c>
      <c r="D125" s="49">
        <v>0.01</v>
      </c>
      <c r="E125" s="49">
        <v>0.01</v>
      </c>
      <c r="F125" s="49">
        <f t="shared" si="2"/>
        <v>0</v>
      </c>
      <c r="G125" s="50">
        <v>25569</v>
      </c>
    </row>
    <row r="126" spans="1:7" s="174" customFormat="1" ht="18" customHeight="1" x14ac:dyDescent="0.25">
      <c r="A126" s="47" t="s">
        <v>437</v>
      </c>
      <c r="B126" s="48" t="s">
        <v>133</v>
      </c>
      <c r="C126" s="47" t="s">
        <v>950</v>
      </c>
      <c r="D126" s="49">
        <v>42613000</v>
      </c>
      <c r="E126" s="49">
        <v>15319373.5</v>
      </c>
      <c r="F126" s="49">
        <f t="shared" si="2"/>
        <v>27293626.5</v>
      </c>
      <c r="G126" s="50">
        <v>36161</v>
      </c>
    </row>
    <row r="127" spans="1:7" s="174" customFormat="1" ht="18" customHeight="1" x14ac:dyDescent="0.25">
      <c r="A127" s="47" t="s">
        <v>438</v>
      </c>
      <c r="B127" s="48" t="s">
        <v>134</v>
      </c>
      <c r="C127" s="47" t="s">
        <v>951</v>
      </c>
      <c r="D127" s="49">
        <v>14119793</v>
      </c>
      <c r="E127" s="49">
        <v>3654150.48</v>
      </c>
      <c r="F127" s="49">
        <f t="shared" si="2"/>
        <v>10465642.52</v>
      </c>
      <c r="G127" s="50">
        <v>39083</v>
      </c>
    </row>
    <row r="128" spans="1:7" s="174" customFormat="1" ht="24.75" customHeight="1" x14ac:dyDescent="0.25">
      <c r="A128" s="47" t="s">
        <v>439</v>
      </c>
      <c r="B128" s="48" t="s">
        <v>135</v>
      </c>
      <c r="C128" s="47"/>
      <c r="D128" s="49">
        <v>0.01</v>
      </c>
      <c r="E128" s="49">
        <v>0</v>
      </c>
      <c r="F128" s="49">
        <f t="shared" si="2"/>
        <v>0.01</v>
      </c>
      <c r="G128" s="50">
        <v>32143</v>
      </c>
    </row>
    <row r="129" spans="1:7" s="174" customFormat="1" ht="26.25" customHeight="1" x14ac:dyDescent="0.25">
      <c r="A129" s="47" t="s">
        <v>440</v>
      </c>
      <c r="B129" s="48" t="s">
        <v>265</v>
      </c>
      <c r="C129" s="47" t="s">
        <v>952</v>
      </c>
      <c r="D129" s="49">
        <v>4167218</v>
      </c>
      <c r="E129" s="49">
        <v>2760782.02</v>
      </c>
      <c r="F129" s="49">
        <f t="shared" si="2"/>
        <v>1406435.98</v>
      </c>
      <c r="G129" s="50">
        <v>27395</v>
      </c>
    </row>
    <row r="130" spans="1:7" s="174" customFormat="1" ht="25.5" customHeight="1" x14ac:dyDescent="0.25">
      <c r="A130" s="47" t="s">
        <v>441</v>
      </c>
      <c r="B130" s="48" t="s">
        <v>442</v>
      </c>
      <c r="C130" s="47"/>
      <c r="D130" s="49">
        <v>1059581</v>
      </c>
      <c r="E130" s="49">
        <v>581367.12</v>
      </c>
      <c r="F130" s="49">
        <f t="shared" si="2"/>
        <v>478213.88</v>
      </c>
      <c r="G130" s="50">
        <v>30682</v>
      </c>
    </row>
    <row r="131" spans="1:7" s="174" customFormat="1" ht="18" customHeight="1" x14ac:dyDescent="0.25">
      <c r="A131" s="47" t="s">
        <v>443</v>
      </c>
      <c r="B131" s="48" t="s">
        <v>136</v>
      </c>
      <c r="C131" s="47"/>
      <c r="D131" s="49">
        <v>84654483</v>
      </c>
      <c r="E131" s="49">
        <v>24038678.52</v>
      </c>
      <c r="F131" s="49">
        <f t="shared" si="2"/>
        <v>60615804.480000004</v>
      </c>
      <c r="G131" s="50">
        <v>38353</v>
      </c>
    </row>
    <row r="132" spans="1:7" s="174" customFormat="1" ht="18" customHeight="1" x14ac:dyDescent="0.25">
      <c r="A132" s="47" t="s">
        <v>444</v>
      </c>
      <c r="B132" s="48" t="s">
        <v>445</v>
      </c>
      <c r="C132" s="47"/>
      <c r="D132" s="49">
        <v>0.01</v>
      </c>
      <c r="E132" s="49">
        <v>0.01</v>
      </c>
      <c r="F132" s="49">
        <f t="shared" si="2"/>
        <v>0</v>
      </c>
      <c r="G132" s="50">
        <v>43774</v>
      </c>
    </row>
    <row r="133" spans="1:7" s="174" customFormat="1" ht="18" customHeight="1" x14ac:dyDescent="0.25">
      <c r="A133" s="47" t="s">
        <v>446</v>
      </c>
      <c r="B133" s="48" t="s">
        <v>445</v>
      </c>
      <c r="C133" s="47"/>
      <c r="D133" s="49">
        <v>0.01</v>
      </c>
      <c r="E133" s="49">
        <v>0.01</v>
      </c>
      <c r="F133" s="49">
        <f t="shared" si="2"/>
        <v>0</v>
      </c>
      <c r="G133" s="50">
        <v>43774</v>
      </c>
    </row>
    <row r="134" spans="1:7" s="174" customFormat="1" ht="18" customHeight="1" x14ac:dyDescent="0.25">
      <c r="A134" s="47" t="s">
        <v>447</v>
      </c>
      <c r="B134" s="48" t="s">
        <v>445</v>
      </c>
      <c r="C134" s="47"/>
      <c r="D134" s="49">
        <v>0.01</v>
      </c>
      <c r="E134" s="49">
        <v>0.01</v>
      </c>
      <c r="F134" s="49">
        <f t="shared" si="2"/>
        <v>0</v>
      </c>
      <c r="G134" s="50">
        <v>43774</v>
      </c>
    </row>
    <row r="135" spans="1:7" s="174" customFormat="1" ht="18" customHeight="1" x14ac:dyDescent="0.25">
      <c r="A135" s="47" t="s">
        <v>448</v>
      </c>
      <c r="B135" s="48" t="s">
        <v>137</v>
      </c>
      <c r="C135" s="47" t="s">
        <v>945</v>
      </c>
      <c r="D135" s="49">
        <v>1941715</v>
      </c>
      <c r="E135" s="49">
        <v>1755634.22</v>
      </c>
      <c r="F135" s="49">
        <f t="shared" si="2"/>
        <v>186080.78000000003</v>
      </c>
      <c r="G135" s="50">
        <v>20455</v>
      </c>
    </row>
    <row r="136" spans="1:7" s="174" customFormat="1" ht="18" customHeight="1" x14ac:dyDescent="0.25">
      <c r="A136" s="47" t="s">
        <v>449</v>
      </c>
      <c r="B136" s="48" t="s">
        <v>138</v>
      </c>
      <c r="C136" s="47" t="s">
        <v>946</v>
      </c>
      <c r="D136" s="49">
        <v>0.01</v>
      </c>
      <c r="E136" s="49">
        <v>0</v>
      </c>
      <c r="F136" s="49">
        <f t="shared" si="2"/>
        <v>0.01</v>
      </c>
      <c r="G136" s="50">
        <v>22282</v>
      </c>
    </row>
    <row r="137" spans="1:7" s="174" customFormat="1" ht="24.75" customHeight="1" x14ac:dyDescent="0.25">
      <c r="A137" s="47" t="s">
        <v>450</v>
      </c>
      <c r="B137" s="48" t="s">
        <v>139</v>
      </c>
      <c r="C137" s="47" t="s">
        <v>954</v>
      </c>
      <c r="D137" s="49">
        <v>2420491</v>
      </c>
      <c r="E137" s="49">
        <v>1787705.94</v>
      </c>
      <c r="F137" s="49">
        <f t="shared" si="2"/>
        <v>632785.06000000006</v>
      </c>
      <c r="G137" s="50">
        <v>25204</v>
      </c>
    </row>
    <row r="138" spans="1:7" s="174" customFormat="1" ht="25.5" customHeight="1" x14ac:dyDescent="0.25">
      <c r="A138" s="47" t="s">
        <v>451</v>
      </c>
      <c r="B138" s="48" t="s">
        <v>140</v>
      </c>
      <c r="C138" s="130" t="s">
        <v>957</v>
      </c>
      <c r="D138" s="49">
        <v>27886615</v>
      </c>
      <c r="E138" s="49">
        <v>17768779.300000001</v>
      </c>
      <c r="F138" s="49">
        <f t="shared" si="2"/>
        <v>10117835.699999999</v>
      </c>
      <c r="G138" s="50">
        <v>28126</v>
      </c>
    </row>
    <row r="139" spans="1:7" s="174" customFormat="1" ht="25.5" customHeight="1" x14ac:dyDescent="0.25">
      <c r="A139" s="47" t="s">
        <v>452</v>
      </c>
      <c r="B139" s="48" t="s">
        <v>141</v>
      </c>
      <c r="C139" s="47"/>
      <c r="D139" s="49">
        <v>0.01</v>
      </c>
      <c r="E139" s="49">
        <v>0</v>
      </c>
      <c r="F139" s="49">
        <f t="shared" si="2"/>
        <v>0.01</v>
      </c>
      <c r="G139" s="50">
        <v>28491</v>
      </c>
    </row>
    <row r="140" spans="1:7" s="174" customFormat="1" ht="13.5" x14ac:dyDescent="0.25">
      <c r="A140" s="47" t="s">
        <v>453</v>
      </c>
      <c r="B140" s="48" t="s">
        <v>142</v>
      </c>
      <c r="C140" s="47" t="s">
        <v>955</v>
      </c>
      <c r="D140" s="49">
        <v>1941715</v>
      </c>
      <c r="E140" s="49">
        <v>1906546.43</v>
      </c>
      <c r="F140" s="49">
        <f t="shared" si="2"/>
        <v>35168.570000000065</v>
      </c>
      <c r="G140" s="50">
        <v>18264</v>
      </c>
    </row>
    <row r="141" spans="1:7" s="174" customFormat="1" ht="13.5" x14ac:dyDescent="0.25">
      <c r="A141" s="47" t="s">
        <v>454</v>
      </c>
      <c r="B141" s="48" t="s">
        <v>143</v>
      </c>
      <c r="C141" s="47"/>
      <c r="D141" s="49">
        <v>0.01</v>
      </c>
      <c r="E141" s="49">
        <v>0</v>
      </c>
      <c r="F141" s="49">
        <f t="shared" si="2"/>
        <v>0.01</v>
      </c>
      <c r="G141" s="50">
        <v>31048</v>
      </c>
    </row>
    <row r="142" spans="1:7" s="174" customFormat="1" ht="13.5" x14ac:dyDescent="0.25">
      <c r="A142" s="47" t="s">
        <v>455</v>
      </c>
      <c r="B142" s="48" t="s">
        <v>144</v>
      </c>
      <c r="C142" s="47"/>
      <c r="D142" s="49">
        <v>0.01</v>
      </c>
      <c r="E142" s="49">
        <v>0</v>
      </c>
      <c r="F142" s="49">
        <f t="shared" si="2"/>
        <v>0.01</v>
      </c>
      <c r="G142" s="50">
        <v>31048</v>
      </c>
    </row>
    <row r="143" spans="1:7" s="174" customFormat="1" ht="13.5" x14ac:dyDescent="0.25">
      <c r="A143" s="47" t="s">
        <v>456</v>
      </c>
      <c r="B143" s="48" t="s">
        <v>145</v>
      </c>
      <c r="C143" s="47"/>
      <c r="D143" s="49">
        <v>0.01</v>
      </c>
      <c r="E143" s="49">
        <v>0</v>
      </c>
      <c r="F143" s="49">
        <f t="shared" si="2"/>
        <v>0.01</v>
      </c>
      <c r="G143" s="50">
        <v>30682</v>
      </c>
    </row>
    <row r="144" spans="1:7" s="174" customFormat="1" ht="33" customHeight="1" x14ac:dyDescent="0.25">
      <c r="A144" s="47" t="s">
        <v>457</v>
      </c>
      <c r="B144" s="48" t="s">
        <v>146</v>
      </c>
      <c r="C144" s="47" t="s">
        <v>960</v>
      </c>
      <c r="D144" s="49">
        <v>9735434</v>
      </c>
      <c r="E144" s="49">
        <v>5956868.9800000004</v>
      </c>
      <c r="F144" s="49">
        <f t="shared" si="2"/>
        <v>3778565.0199999996</v>
      </c>
      <c r="G144" s="50">
        <v>28856</v>
      </c>
    </row>
    <row r="145" spans="1:7" s="174" customFormat="1" ht="13.5" x14ac:dyDescent="0.25">
      <c r="A145" s="47" t="s">
        <v>458</v>
      </c>
      <c r="B145" s="48" t="s">
        <v>147</v>
      </c>
      <c r="C145" s="47"/>
      <c r="D145" s="49">
        <v>0.01</v>
      </c>
      <c r="E145" s="49">
        <v>0</v>
      </c>
      <c r="F145" s="49">
        <f t="shared" si="2"/>
        <v>0.01</v>
      </c>
      <c r="G145" s="50">
        <v>30682</v>
      </c>
    </row>
    <row r="146" spans="1:7" s="174" customFormat="1" ht="13.5" x14ac:dyDescent="0.25">
      <c r="A146" s="47" t="s">
        <v>459</v>
      </c>
      <c r="B146" s="48" t="s">
        <v>148</v>
      </c>
      <c r="C146" s="47"/>
      <c r="D146" s="49">
        <v>0.01</v>
      </c>
      <c r="E146" s="49">
        <v>0</v>
      </c>
      <c r="F146" s="49">
        <f t="shared" si="2"/>
        <v>0.01</v>
      </c>
      <c r="G146" s="50">
        <v>32143</v>
      </c>
    </row>
    <row r="147" spans="1:7" s="174" customFormat="1" ht="13.5" x14ac:dyDescent="0.25">
      <c r="A147" s="47" t="s">
        <v>460</v>
      </c>
      <c r="B147" s="48" t="s">
        <v>149</v>
      </c>
      <c r="C147" s="47"/>
      <c r="D147" s="49">
        <v>0.01</v>
      </c>
      <c r="E147" s="49">
        <v>0</v>
      </c>
      <c r="F147" s="49">
        <f t="shared" si="2"/>
        <v>0.01</v>
      </c>
      <c r="G147" s="50">
        <v>24838</v>
      </c>
    </row>
    <row r="148" spans="1:7" s="174" customFormat="1" ht="13.5" x14ac:dyDescent="0.25">
      <c r="A148" s="47" t="s">
        <v>461</v>
      </c>
      <c r="B148" s="48" t="s">
        <v>150</v>
      </c>
      <c r="C148" s="47"/>
      <c r="D148" s="49">
        <v>0.01</v>
      </c>
      <c r="E148" s="49">
        <v>0</v>
      </c>
      <c r="F148" s="49">
        <f t="shared" si="2"/>
        <v>0.01</v>
      </c>
      <c r="G148" s="50">
        <v>25569</v>
      </c>
    </row>
    <row r="149" spans="1:7" s="174" customFormat="1" ht="13.5" x14ac:dyDescent="0.25">
      <c r="A149" s="47" t="s">
        <v>462</v>
      </c>
      <c r="B149" s="48" t="s">
        <v>151</v>
      </c>
      <c r="C149" s="130" t="s">
        <v>959</v>
      </c>
      <c r="D149" s="49">
        <v>600000</v>
      </c>
      <c r="E149" s="49">
        <v>420308.22</v>
      </c>
      <c r="F149" s="49">
        <f t="shared" si="2"/>
        <v>179691.78000000003</v>
      </c>
      <c r="G149" s="50">
        <v>26299</v>
      </c>
    </row>
    <row r="150" spans="1:7" s="174" customFormat="1" ht="13.5" x14ac:dyDescent="0.25">
      <c r="A150" s="47" t="s">
        <v>463</v>
      </c>
      <c r="B150" s="48" t="s">
        <v>152</v>
      </c>
      <c r="C150" s="130" t="s">
        <v>958</v>
      </c>
      <c r="D150" s="49">
        <v>1363709</v>
      </c>
      <c r="E150" s="49">
        <v>955296.39</v>
      </c>
      <c r="F150" s="49">
        <f t="shared" si="2"/>
        <v>408412.61</v>
      </c>
      <c r="G150" s="50">
        <v>26299</v>
      </c>
    </row>
    <row r="151" spans="1:7" s="174" customFormat="1" ht="18" customHeight="1" x14ac:dyDescent="0.25">
      <c r="A151" s="47" t="s">
        <v>464</v>
      </c>
      <c r="B151" s="48" t="s">
        <v>153</v>
      </c>
      <c r="C151" s="130" t="s">
        <v>956</v>
      </c>
      <c r="D151" s="49">
        <v>3175038</v>
      </c>
      <c r="E151" s="49">
        <v>2304697.58</v>
      </c>
      <c r="F151" s="49">
        <f t="shared" si="2"/>
        <v>870340.41999999993</v>
      </c>
      <c r="G151" s="50">
        <v>25569</v>
      </c>
    </row>
    <row r="152" spans="1:7" s="174" customFormat="1" ht="25.5" customHeight="1" x14ac:dyDescent="0.25">
      <c r="A152" s="47" t="s">
        <v>465</v>
      </c>
      <c r="B152" s="48" t="s">
        <v>154</v>
      </c>
      <c r="C152" s="47" t="s">
        <v>961</v>
      </c>
      <c r="D152" s="49">
        <v>0.01</v>
      </c>
      <c r="E152" s="49">
        <v>0</v>
      </c>
      <c r="F152" s="49">
        <f t="shared" si="2"/>
        <v>0.01</v>
      </c>
      <c r="G152" s="50">
        <v>27030</v>
      </c>
    </row>
    <row r="153" spans="1:7" s="174" customFormat="1" ht="24.75" customHeight="1" x14ac:dyDescent="0.25">
      <c r="A153" s="47" t="s">
        <v>466</v>
      </c>
      <c r="B153" s="48" t="s">
        <v>155</v>
      </c>
      <c r="C153" s="47"/>
      <c r="D153" s="49">
        <v>0.01</v>
      </c>
      <c r="E153" s="49">
        <v>0</v>
      </c>
      <c r="F153" s="49">
        <f t="shared" si="2"/>
        <v>0.01</v>
      </c>
      <c r="G153" s="50">
        <v>26299</v>
      </c>
    </row>
    <row r="154" spans="1:7" s="174" customFormat="1" ht="13.5" x14ac:dyDescent="0.25">
      <c r="A154" s="47" t="s">
        <v>467</v>
      </c>
      <c r="B154" s="48" t="s">
        <v>468</v>
      </c>
      <c r="C154" s="47"/>
      <c r="D154" s="49">
        <v>0.01</v>
      </c>
      <c r="E154" s="49">
        <v>0</v>
      </c>
      <c r="F154" s="49">
        <f t="shared" si="2"/>
        <v>0.01</v>
      </c>
      <c r="G154" s="50">
        <v>27030</v>
      </c>
    </row>
    <row r="155" spans="1:7" s="174" customFormat="1" ht="13.5" x14ac:dyDescent="0.25">
      <c r="A155" s="47" t="s">
        <v>469</v>
      </c>
      <c r="B155" s="48" t="s">
        <v>156</v>
      </c>
      <c r="C155" s="47"/>
      <c r="D155" s="49">
        <v>0.01</v>
      </c>
      <c r="E155" s="49">
        <v>0</v>
      </c>
      <c r="F155" s="49">
        <f t="shared" si="2"/>
        <v>0.01</v>
      </c>
      <c r="G155" s="50">
        <v>31048</v>
      </c>
    </row>
    <row r="156" spans="1:7" s="174" customFormat="1" ht="25.5" customHeight="1" x14ac:dyDescent="0.25">
      <c r="A156" s="47" t="s">
        <v>470</v>
      </c>
      <c r="B156" s="48" t="s">
        <v>157</v>
      </c>
      <c r="C156" s="47"/>
      <c r="D156" s="49">
        <v>1924547</v>
      </c>
      <c r="E156" s="49">
        <v>304175.94</v>
      </c>
      <c r="F156" s="49">
        <f t="shared" si="2"/>
        <v>1620371.06</v>
      </c>
      <c r="G156" s="50">
        <v>42736</v>
      </c>
    </row>
    <row r="157" spans="1:7" s="174" customFormat="1" ht="18" customHeight="1" x14ac:dyDescent="0.25">
      <c r="A157" s="47" t="s">
        <v>471</v>
      </c>
      <c r="B157" s="48" t="s">
        <v>158</v>
      </c>
      <c r="C157" s="47"/>
      <c r="D157" s="49">
        <v>0.01</v>
      </c>
      <c r="E157" s="49">
        <v>0</v>
      </c>
      <c r="F157" s="49">
        <f t="shared" si="2"/>
        <v>0.01</v>
      </c>
      <c r="G157" s="50">
        <v>26665</v>
      </c>
    </row>
    <row r="158" spans="1:7" s="174" customFormat="1" ht="25.5" customHeight="1" x14ac:dyDescent="0.25">
      <c r="A158" s="47" t="s">
        <v>472</v>
      </c>
      <c r="B158" s="48" t="s">
        <v>159</v>
      </c>
      <c r="C158" s="47"/>
      <c r="D158" s="49">
        <v>0.01</v>
      </c>
      <c r="E158" s="49">
        <v>0</v>
      </c>
      <c r="F158" s="49">
        <f t="shared" si="2"/>
        <v>0.01</v>
      </c>
      <c r="G158" s="50">
        <v>18264</v>
      </c>
    </row>
    <row r="159" spans="1:7" s="174" customFormat="1" ht="26.25" customHeight="1" x14ac:dyDescent="0.25">
      <c r="A159" s="47" t="s">
        <v>473</v>
      </c>
      <c r="B159" s="48" t="s">
        <v>282</v>
      </c>
      <c r="C159" s="100" t="s">
        <v>999</v>
      </c>
      <c r="D159" s="49">
        <v>902460</v>
      </c>
      <c r="E159" s="49">
        <v>529369.82999999996</v>
      </c>
      <c r="F159" s="49">
        <f t="shared" si="2"/>
        <v>373090.17000000004</v>
      </c>
      <c r="G159" s="50">
        <v>29587</v>
      </c>
    </row>
    <row r="160" spans="1:7" s="174" customFormat="1" ht="13.5" x14ac:dyDescent="0.25">
      <c r="A160" s="47" t="s">
        <v>474</v>
      </c>
      <c r="B160" s="48" t="s">
        <v>160</v>
      </c>
      <c r="C160" s="47" t="s">
        <v>1001</v>
      </c>
      <c r="D160" s="49">
        <v>0.01</v>
      </c>
      <c r="E160" s="49">
        <v>0</v>
      </c>
      <c r="F160" s="49">
        <f t="shared" si="2"/>
        <v>0.01</v>
      </c>
      <c r="G160" s="50">
        <v>21916</v>
      </c>
    </row>
    <row r="161" spans="1:7" s="174" customFormat="1" ht="18" customHeight="1" x14ac:dyDescent="0.25">
      <c r="A161" s="47" t="s">
        <v>475</v>
      </c>
      <c r="B161" s="48" t="s">
        <v>161</v>
      </c>
      <c r="C161" s="47" t="s">
        <v>1001</v>
      </c>
      <c r="D161" s="49">
        <v>0.01</v>
      </c>
      <c r="E161" s="49">
        <v>0</v>
      </c>
      <c r="F161" s="49">
        <f t="shared" si="2"/>
        <v>0.01</v>
      </c>
      <c r="G161" s="50">
        <v>21916</v>
      </c>
    </row>
    <row r="162" spans="1:7" s="174" customFormat="1" ht="30" customHeight="1" x14ac:dyDescent="0.25">
      <c r="A162" s="47" t="s">
        <v>476</v>
      </c>
      <c r="B162" s="48" t="s">
        <v>162</v>
      </c>
      <c r="C162" s="100" t="s">
        <v>1000</v>
      </c>
      <c r="D162" s="49">
        <v>489956</v>
      </c>
      <c r="E162" s="49">
        <v>397856.87</v>
      </c>
      <c r="F162" s="49">
        <f t="shared" ref="F162:F220" si="3">+D162-E162</f>
        <v>92099.13</v>
      </c>
      <c r="G162" s="50">
        <v>28491</v>
      </c>
    </row>
    <row r="163" spans="1:7" s="174" customFormat="1" ht="18" customHeight="1" x14ac:dyDescent="0.25">
      <c r="A163" s="47" t="s">
        <v>477</v>
      </c>
      <c r="B163" s="48" t="s">
        <v>163</v>
      </c>
      <c r="C163" s="100" t="s">
        <v>1002</v>
      </c>
      <c r="D163" s="49">
        <v>280282</v>
      </c>
      <c r="E163" s="49">
        <v>189915.12</v>
      </c>
      <c r="F163" s="49">
        <f t="shared" si="3"/>
        <v>90366.88</v>
      </c>
      <c r="G163" s="50">
        <v>31413</v>
      </c>
    </row>
    <row r="164" spans="1:7" s="174" customFormat="1" ht="25.5" customHeight="1" x14ac:dyDescent="0.25">
      <c r="A164" s="47" t="s">
        <v>478</v>
      </c>
      <c r="B164" s="48" t="s">
        <v>164</v>
      </c>
      <c r="C164" s="100" t="s">
        <v>967</v>
      </c>
      <c r="D164" s="49">
        <v>0.01</v>
      </c>
      <c r="E164" s="49">
        <v>0</v>
      </c>
      <c r="F164" s="49">
        <f t="shared" si="3"/>
        <v>0.01</v>
      </c>
      <c r="G164" s="50">
        <v>25569</v>
      </c>
    </row>
    <row r="165" spans="1:7" s="174" customFormat="1" ht="18" customHeight="1" x14ac:dyDescent="0.25">
      <c r="A165" s="47" t="s">
        <v>479</v>
      </c>
      <c r="B165" s="48" t="s">
        <v>165</v>
      </c>
      <c r="C165" s="47" t="s">
        <v>1003</v>
      </c>
      <c r="D165" s="49">
        <v>0.01</v>
      </c>
      <c r="E165" s="49">
        <v>0</v>
      </c>
      <c r="F165" s="49">
        <f t="shared" si="3"/>
        <v>0.01</v>
      </c>
      <c r="G165" s="50">
        <v>18264</v>
      </c>
    </row>
    <row r="166" spans="1:7" s="174" customFormat="1" ht="24.75" customHeight="1" x14ac:dyDescent="0.25">
      <c r="A166" s="47" t="s">
        <v>480</v>
      </c>
      <c r="B166" s="48" t="s">
        <v>166</v>
      </c>
      <c r="C166" s="47" t="s">
        <v>1004</v>
      </c>
      <c r="D166" s="49">
        <v>0.01</v>
      </c>
      <c r="E166" s="49">
        <v>0</v>
      </c>
      <c r="F166" s="49">
        <f t="shared" si="3"/>
        <v>0.01</v>
      </c>
      <c r="G166" s="50">
        <v>24473</v>
      </c>
    </row>
    <row r="167" spans="1:7" s="174" customFormat="1" ht="18" customHeight="1" x14ac:dyDescent="0.25">
      <c r="A167" s="47" t="s">
        <v>481</v>
      </c>
      <c r="B167" s="48" t="s">
        <v>167</v>
      </c>
      <c r="C167" s="47" t="s">
        <v>962</v>
      </c>
      <c r="D167" s="49">
        <v>0.01</v>
      </c>
      <c r="E167" s="49">
        <v>0</v>
      </c>
      <c r="F167" s="49">
        <f t="shared" si="3"/>
        <v>0.01</v>
      </c>
      <c r="G167" s="50">
        <v>27030</v>
      </c>
    </row>
    <row r="168" spans="1:7" s="174" customFormat="1" ht="18" customHeight="1" x14ac:dyDescent="0.25">
      <c r="A168" s="47" t="s">
        <v>482</v>
      </c>
      <c r="B168" s="48" t="s">
        <v>168</v>
      </c>
      <c r="C168" s="47" t="s">
        <v>963</v>
      </c>
      <c r="D168" s="49">
        <v>0.01</v>
      </c>
      <c r="E168" s="49">
        <v>0</v>
      </c>
      <c r="F168" s="49">
        <f t="shared" si="3"/>
        <v>0.01</v>
      </c>
      <c r="G168" s="50">
        <v>27030</v>
      </c>
    </row>
    <row r="169" spans="1:7" s="174" customFormat="1" ht="25.5" customHeight="1" x14ac:dyDescent="0.25">
      <c r="A169" s="47" t="s">
        <v>483</v>
      </c>
      <c r="B169" s="48" t="s">
        <v>169</v>
      </c>
      <c r="C169" s="47" t="s">
        <v>964</v>
      </c>
      <c r="D169" s="49">
        <v>0.01</v>
      </c>
      <c r="E169" s="49">
        <v>0</v>
      </c>
      <c r="F169" s="49">
        <f t="shared" si="3"/>
        <v>0.01</v>
      </c>
      <c r="G169" s="50">
        <v>26299</v>
      </c>
    </row>
    <row r="170" spans="1:7" s="174" customFormat="1" ht="25.5" customHeight="1" x14ac:dyDescent="0.25">
      <c r="A170" s="47" t="s">
        <v>484</v>
      </c>
      <c r="B170" s="48" t="s">
        <v>170</v>
      </c>
      <c r="C170" s="47" t="s">
        <v>965</v>
      </c>
      <c r="D170" s="49">
        <v>1080972</v>
      </c>
      <c r="E170" s="49">
        <v>784656.65</v>
      </c>
      <c r="F170" s="49">
        <f t="shared" si="3"/>
        <v>296315.34999999998</v>
      </c>
      <c r="G170" s="50">
        <v>25569</v>
      </c>
    </row>
    <row r="171" spans="1:7" s="174" customFormat="1" ht="18" customHeight="1" x14ac:dyDescent="0.25">
      <c r="A171" s="47" t="s">
        <v>485</v>
      </c>
      <c r="B171" s="48" t="s">
        <v>171</v>
      </c>
      <c r="C171" s="47"/>
      <c r="D171" s="49">
        <v>2233410</v>
      </c>
      <c r="E171" s="49">
        <v>1550835.38</v>
      </c>
      <c r="F171" s="49">
        <f t="shared" si="3"/>
        <v>682574.62000000011</v>
      </c>
      <c r="G171" s="50">
        <v>31048</v>
      </c>
    </row>
    <row r="172" spans="1:7" s="174" customFormat="1" ht="18" customHeight="1" x14ac:dyDescent="0.25">
      <c r="A172" s="47" t="s">
        <v>486</v>
      </c>
      <c r="B172" s="48" t="s">
        <v>487</v>
      </c>
      <c r="C172" s="47"/>
      <c r="D172" s="49">
        <v>0.01</v>
      </c>
      <c r="E172" s="49">
        <v>0</v>
      </c>
      <c r="F172" s="49">
        <f t="shared" si="3"/>
        <v>0.01</v>
      </c>
      <c r="G172" s="50">
        <v>27760</v>
      </c>
    </row>
    <row r="173" spans="1:7" s="174" customFormat="1" ht="18" customHeight="1" x14ac:dyDescent="0.25">
      <c r="A173" s="47" t="s">
        <v>488</v>
      </c>
      <c r="B173" s="48" t="s">
        <v>172</v>
      </c>
      <c r="C173" s="47"/>
      <c r="D173" s="49">
        <v>0.01</v>
      </c>
      <c r="E173" s="49">
        <v>0</v>
      </c>
      <c r="F173" s="49">
        <f t="shared" si="3"/>
        <v>0.01</v>
      </c>
      <c r="G173" s="50">
        <v>25934</v>
      </c>
    </row>
    <row r="174" spans="1:7" s="174" customFormat="1" ht="24.75" customHeight="1" x14ac:dyDescent="0.25">
      <c r="A174" s="47" t="s">
        <v>489</v>
      </c>
      <c r="B174" s="48" t="s">
        <v>173</v>
      </c>
      <c r="C174" s="47"/>
      <c r="D174" s="49">
        <v>250000</v>
      </c>
      <c r="E174" s="49">
        <v>149807.1</v>
      </c>
      <c r="F174" s="49">
        <f t="shared" si="3"/>
        <v>100192.9</v>
      </c>
      <c r="G174" s="50">
        <v>29221</v>
      </c>
    </row>
    <row r="175" spans="1:7" s="174" customFormat="1" ht="18" customHeight="1" x14ac:dyDescent="0.25">
      <c r="A175" s="47" t="s">
        <v>490</v>
      </c>
      <c r="B175" s="48" t="s">
        <v>174</v>
      </c>
      <c r="C175" s="47" t="s">
        <v>998</v>
      </c>
      <c r="D175" s="49">
        <v>615677</v>
      </c>
      <c r="E175" s="49">
        <v>593248.91</v>
      </c>
      <c r="F175" s="49">
        <f t="shared" si="3"/>
        <v>22428.089999999967</v>
      </c>
      <c r="G175" s="50">
        <v>25204</v>
      </c>
    </row>
    <row r="176" spans="1:7" s="174" customFormat="1" ht="18" customHeight="1" x14ac:dyDescent="0.25">
      <c r="A176" s="47" t="s">
        <v>491</v>
      </c>
      <c r="B176" s="48" t="s">
        <v>175</v>
      </c>
      <c r="C176" s="47" t="s">
        <v>991</v>
      </c>
      <c r="D176" s="49">
        <v>0.01</v>
      </c>
      <c r="E176" s="49">
        <v>0</v>
      </c>
      <c r="F176" s="49">
        <f t="shared" si="3"/>
        <v>0.01</v>
      </c>
      <c r="G176" s="50">
        <v>20821</v>
      </c>
    </row>
    <row r="177" spans="1:7" s="174" customFormat="1" ht="25.5" customHeight="1" x14ac:dyDescent="0.25">
      <c r="A177" s="47" t="s">
        <v>492</v>
      </c>
      <c r="B177" s="48" t="s">
        <v>176</v>
      </c>
      <c r="C177" s="47" t="s">
        <v>996</v>
      </c>
      <c r="D177" s="49">
        <v>741808</v>
      </c>
      <c r="E177" s="49">
        <v>538463.41</v>
      </c>
      <c r="F177" s="49">
        <f t="shared" si="3"/>
        <v>203344.58999999997</v>
      </c>
      <c r="G177" s="50">
        <v>25569</v>
      </c>
    </row>
    <row r="178" spans="1:7" s="174" customFormat="1" ht="22.5" customHeight="1" x14ac:dyDescent="0.25">
      <c r="A178" s="47" t="s">
        <v>493</v>
      </c>
      <c r="B178" s="48" t="s">
        <v>177</v>
      </c>
      <c r="C178" s="47" t="s">
        <v>997</v>
      </c>
      <c r="D178" s="49">
        <v>5076702</v>
      </c>
      <c r="E178" s="49">
        <v>3299032.07</v>
      </c>
      <c r="F178" s="49">
        <f t="shared" si="3"/>
        <v>1777669.9300000002</v>
      </c>
      <c r="G178" s="50">
        <v>27760</v>
      </c>
    </row>
    <row r="179" spans="1:7" s="174" customFormat="1" ht="25.5" customHeight="1" x14ac:dyDescent="0.25">
      <c r="A179" s="47" t="s">
        <v>494</v>
      </c>
      <c r="B179" s="48" t="s">
        <v>495</v>
      </c>
      <c r="C179" s="47"/>
      <c r="D179" s="49">
        <v>242232</v>
      </c>
      <c r="E179" s="49">
        <v>196698.91</v>
      </c>
      <c r="F179" s="49">
        <f t="shared" si="3"/>
        <v>45533.09</v>
      </c>
      <c r="G179" s="50">
        <v>28491</v>
      </c>
    </row>
    <row r="180" spans="1:7" s="174" customFormat="1" ht="18" customHeight="1" x14ac:dyDescent="0.25">
      <c r="A180" s="47" t="s">
        <v>496</v>
      </c>
      <c r="B180" s="48" t="s">
        <v>178</v>
      </c>
      <c r="C180" s="47"/>
      <c r="D180" s="49">
        <v>0.01</v>
      </c>
      <c r="E180" s="49">
        <v>0</v>
      </c>
      <c r="F180" s="49">
        <f t="shared" si="3"/>
        <v>0.01</v>
      </c>
      <c r="G180" s="50">
        <v>28856</v>
      </c>
    </row>
    <row r="181" spans="1:7" s="174" customFormat="1" ht="27" customHeight="1" x14ac:dyDescent="0.25">
      <c r="A181" s="47" t="s">
        <v>497</v>
      </c>
      <c r="B181" s="48" t="s">
        <v>179</v>
      </c>
      <c r="C181" s="47" t="s">
        <v>992</v>
      </c>
      <c r="D181" s="49">
        <v>735565</v>
      </c>
      <c r="E181" s="49">
        <v>338599.51</v>
      </c>
      <c r="F181" s="49">
        <f t="shared" si="3"/>
        <v>396965.49</v>
      </c>
      <c r="G181" s="50">
        <v>33239</v>
      </c>
    </row>
    <row r="182" spans="1:7" s="174" customFormat="1" ht="25.5" customHeight="1" x14ac:dyDescent="0.25">
      <c r="A182" s="47" t="s">
        <v>498</v>
      </c>
      <c r="B182" s="48" t="s">
        <v>180</v>
      </c>
      <c r="C182" s="47"/>
      <c r="D182" s="49">
        <v>0.01</v>
      </c>
      <c r="E182" s="49">
        <v>0</v>
      </c>
      <c r="F182" s="49">
        <f t="shared" si="3"/>
        <v>0.01</v>
      </c>
      <c r="G182" s="50">
        <v>26299</v>
      </c>
    </row>
    <row r="183" spans="1:7" s="174" customFormat="1" ht="24.75" customHeight="1" x14ac:dyDescent="0.25">
      <c r="A183" s="47" t="s">
        <v>499</v>
      </c>
      <c r="B183" s="48" t="s">
        <v>181</v>
      </c>
      <c r="C183" s="47"/>
      <c r="D183" s="49">
        <v>0.01</v>
      </c>
      <c r="E183" s="49">
        <v>0</v>
      </c>
      <c r="F183" s="49">
        <f t="shared" si="3"/>
        <v>0.01</v>
      </c>
      <c r="G183" s="50">
        <v>29221</v>
      </c>
    </row>
    <row r="184" spans="1:7" s="174" customFormat="1" ht="25.5" customHeight="1" x14ac:dyDescent="0.25">
      <c r="A184" s="47" t="s">
        <v>500</v>
      </c>
      <c r="B184" s="48" t="s">
        <v>214</v>
      </c>
      <c r="C184" s="47" t="s">
        <v>966</v>
      </c>
      <c r="D184" s="49">
        <v>16118963</v>
      </c>
      <c r="E184" s="49">
        <v>9047727.3000000007</v>
      </c>
      <c r="F184" s="49">
        <f t="shared" si="3"/>
        <v>7071235.6999999993</v>
      </c>
      <c r="G184" s="50">
        <v>30317</v>
      </c>
    </row>
    <row r="185" spans="1:7" s="174" customFormat="1" ht="25.5" customHeight="1" x14ac:dyDescent="0.25">
      <c r="A185" s="47" t="s">
        <v>501</v>
      </c>
      <c r="B185" s="48" t="s">
        <v>182</v>
      </c>
      <c r="C185" s="47" t="s">
        <v>966</v>
      </c>
      <c r="D185" s="49">
        <v>0.01</v>
      </c>
      <c r="E185" s="49">
        <v>0</v>
      </c>
      <c r="F185" s="49">
        <f t="shared" si="3"/>
        <v>0.01</v>
      </c>
      <c r="G185" s="50">
        <v>29587</v>
      </c>
    </row>
    <row r="186" spans="1:7" s="174" customFormat="1" ht="21.75" customHeight="1" x14ac:dyDescent="0.25">
      <c r="A186" s="47" t="s">
        <v>502</v>
      </c>
      <c r="B186" s="48" t="s">
        <v>183</v>
      </c>
      <c r="C186" s="47"/>
      <c r="D186" s="49">
        <v>0.01</v>
      </c>
      <c r="E186" s="49">
        <v>0</v>
      </c>
      <c r="F186" s="49">
        <f t="shared" si="3"/>
        <v>0.01</v>
      </c>
      <c r="G186" s="50">
        <v>31048</v>
      </c>
    </row>
    <row r="187" spans="1:7" s="174" customFormat="1" ht="25.5" customHeight="1" x14ac:dyDescent="0.25">
      <c r="A187" s="47" t="s">
        <v>503</v>
      </c>
      <c r="B187" s="48" t="s">
        <v>184</v>
      </c>
      <c r="C187" s="47"/>
      <c r="D187" s="49">
        <v>0.01</v>
      </c>
      <c r="E187" s="49">
        <v>0</v>
      </c>
      <c r="F187" s="49">
        <f t="shared" si="3"/>
        <v>0.01</v>
      </c>
      <c r="G187" s="50">
        <v>30317</v>
      </c>
    </row>
    <row r="188" spans="1:7" s="174" customFormat="1" ht="24.75" customHeight="1" x14ac:dyDescent="0.25">
      <c r="A188" s="47" t="s">
        <v>504</v>
      </c>
      <c r="B188" s="48" t="s">
        <v>185</v>
      </c>
      <c r="C188" s="47"/>
      <c r="D188" s="49">
        <v>0.01</v>
      </c>
      <c r="E188" s="49">
        <v>0</v>
      </c>
      <c r="F188" s="49">
        <f t="shared" si="3"/>
        <v>0.01</v>
      </c>
      <c r="G188" s="50">
        <v>27760</v>
      </c>
    </row>
    <row r="189" spans="1:7" s="174" customFormat="1" ht="25.5" customHeight="1" x14ac:dyDescent="0.25">
      <c r="A189" s="47" t="s">
        <v>505</v>
      </c>
      <c r="B189" s="48" t="s">
        <v>186</v>
      </c>
      <c r="C189" s="47"/>
      <c r="D189" s="49">
        <v>0.01</v>
      </c>
      <c r="E189" s="49">
        <v>0</v>
      </c>
      <c r="F189" s="49">
        <f t="shared" si="3"/>
        <v>0.01</v>
      </c>
      <c r="G189" s="50">
        <v>29221</v>
      </c>
    </row>
    <row r="190" spans="1:7" s="174" customFormat="1" ht="25.5" customHeight="1" x14ac:dyDescent="0.25">
      <c r="A190" s="47" t="s">
        <v>506</v>
      </c>
      <c r="B190" s="48" t="s">
        <v>1013</v>
      </c>
      <c r="C190" s="47"/>
      <c r="D190" s="49">
        <v>0.01</v>
      </c>
      <c r="E190" s="49">
        <v>0</v>
      </c>
      <c r="F190" s="49">
        <f t="shared" si="3"/>
        <v>0.01</v>
      </c>
      <c r="G190" s="50">
        <v>18264</v>
      </c>
    </row>
    <row r="191" spans="1:7" s="174" customFormat="1" ht="24.75" customHeight="1" x14ac:dyDescent="0.25">
      <c r="A191" s="47" t="s">
        <v>507</v>
      </c>
      <c r="B191" s="48" t="s">
        <v>508</v>
      </c>
      <c r="C191" s="130" t="s">
        <v>969</v>
      </c>
      <c r="D191" s="49">
        <v>1714945</v>
      </c>
      <c r="E191" s="49">
        <v>1462974.35</v>
      </c>
      <c r="F191" s="49">
        <f t="shared" si="3"/>
        <v>251970.64999999991</v>
      </c>
      <c r="G191" s="50">
        <v>21916</v>
      </c>
    </row>
    <row r="192" spans="1:7" s="174" customFormat="1" ht="25.5" customHeight="1" x14ac:dyDescent="0.25">
      <c r="A192" s="47" t="s">
        <v>509</v>
      </c>
      <c r="B192" s="48" t="s">
        <v>187</v>
      </c>
      <c r="C192" s="130" t="s">
        <v>968</v>
      </c>
      <c r="D192" s="49">
        <v>30434829</v>
      </c>
      <c r="E192" s="49">
        <v>20163073.77</v>
      </c>
      <c r="F192" s="49">
        <f t="shared" si="3"/>
        <v>10271755.23</v>
      </c>
      <c r="G192" s="50">
        <v>27395</v>
      </c>
    </row>
    <row r="193" spans="1:7" s="174" customFormat="1" ht="18" customHeight="1" x14ac:dyDescent="0.25">
      <c r="A193" s="47" t="s">
        <v>510</v>
      </c>
      <c r="B193" s="48" t="s">
        <v>188</v>
      </c>
      <c r="C193" s="47"/>
      <c r="D193" s="49">
        <v>308000</v>
      </c>
      <c r="E193" s="49">
        <v>48679.66</v>
      </c>
      <c r="F193" s="49">
        <f t="shared" si="3"/>
        <v>259320.34</v>
      </c>
      <c r="G193" s="50">
        <v>42736</v>
      </c>
    </row>
    <row r="194" spans="1:7" s="174" customFormat="1" ht="24" customHeight="1" x14ac:dyDescent="0.25">
      <c r="A194" s="47" t="s">
        <v>511</v>
      </c>
      <c r="B194" s="48" t="s">
        <v>189</v>
      </c>
      <c r="C194" s="130" t="s">
        <v>970</v>
      </c>
      <c r="D194" s="49">
        <v>5310146</v>
      </c>
      <c r="E194" s="49">
        <v>3517971.43</v>
      </c>
      <c r="F194" s="49">
        <f t="shared" si="3"/>
        <v>1792174.5699999998</v>
      </c>
      <c r="G194" s="50">
        <v>27395</v>
      </c>
    </row>
    <row r="195" spans="1:7" s="174" customFormat="1" ht="18" customHeight="1" x14ac:dyDescent="0.25">
      <c r="A195" s="47" t="s">
        <v>512</v>
      </c>
      <c r="B195" s="48" t="s">
        <v>189</v>
      </c>
      <c r="C195" s="175" t="s">
        <v>976</v>
      </c>
      <c r="D195" s="49">
        <v>1376047</v>
      </c>
      <c r="E195" s="49">
        <v>911630.79</v>
      </c>
      <c r="F195" s="49">
        <f t="shared" si="3"/>
        <v>464416.20999999996</v>
      </c>
      <c r="G195" s="50">
        <v>27395</v>
      </c>
    </row>
    <row r="196" spans="1:7" s="174" customFormat="1" ht="18" customHeight="1" x14ac:dyDescent="0.25">
      <c r="A196" s="47" t="s">
        <v>513</v>
      </c>
      <c r="B196" s="48" t="s">
        <v>189</v>
      </c>
      <c r="C196" s="175" t="s">
        <v>975</v>
      </c>
      <c r="D196" s="49">
        <v>344246</v>
      </c>
      <c r="E196" s="49">
        <v>228062.68</v>
      </c>
      <c r="F196" s="49">
        <f t="shared" si="3"/>
        <v>116183.32</v>
      </c>
      <c r="G196" s="50">
        <v>27395</v>
      </c>
    </row>
    <row r="197" spans="1:7" s="174" customFormat="1" ht="18" customHeight="1" x14ac:dyDescent="0.25">
      <c r="A197" s="47" t="s">
        <v>514</v>
      </c>
      <c r="B197" s="48" t="s">
        <v>190</v>
      </c>
      <c r="C197" s="130" t="s">
        <v>973</v>
      </c>
      <c r="D197" s="49">
        <v>8323353</v>
      </c>
      <c r="E197" s="49">
        <v>7100434.4699999997</v>
      </c>
      <c r="F197" s="49">
        <f t="shared" si="3"/>
        <v>1222918.5300000003</v>
      </c>
      <c r="G197" s="50">
        <v>21916</v>
      </c>
    </row>
    <row r="198" spans="1:7" s="174" customFormat="1" ht="18" customHeight="1" x14ac:dyDescent="0.25">
      <c r="A198" s="47" t="s">
        <v>515</v>
      </c>
      <c r="B198" s="48" t="s">
        <v>516</v>
      </c>
      <c r="C198" s="47"/>
      <c r="D198" s="49">
        <v>726971</v>
      </c>
      <c r="E198" s="49">
        <v>454012.24</v>
      </c>
      <c r="F198" s="49">
        <f t="shared" si="3"/>
        <v>272958.76</v>
      </c>
      <c r="G198" s="50">
        <v>28491</v>
      </c>
    </row>
    <row r="199" spans="1:7" s="174" customFormat="1" ht="18" customHeight="1" x14ac:dyDescent="0.25">
      <c r="A199" s="47" t="s">
        <v>517</v>
      </c>
      <c r="B199" s="48" t="s">
        <v>516</v>
      </c>
      <c r="C199" s="47"/>
      <c r="D199" s="49">
        <v>628399</v>
      </c>
      <c r="E199" s="49">
        <v>392451.14</v>
      </c>
      <c r="F199" s="49">
        <f t="shared" si="3"/>
        <v>235947.86</v>
      </c>
      <c r="G199" s="50">
        <v>28491</v>
      </c>
    </row>
    <row r="200" spans="1:7" s="174" customFormat="1" ht="25.5" customHeight="1" x14ac:dyDescent="0.25">
      <c r="A200" s="47" t="s">
        <v>518</v>
      </c>
      <c r="B200" s="48" t="s">
        <v>191</v>
      </c>
      <c r="C200" s="47" t="s">
        <v>977</v>
      </c>
      <c r="D200" s="49">
        <v>0.01</v>
      </c>
      <c r="E200" s="49">
        <v>0</v>
      </c>
      <c r="F200" s="49">
        <f t="shared" si="3"/>
        <v>0.01</v>
      </c>
      <c r="G200" s="50">
        <v>28126</v>
      </c>
    </row>
    <row r="201" spans="1:7" s="174" customFormat="1" ht="18" customHeight="1" x14ac:dyDescent="0.25">
      <c r="A201" s="47" t="s">
        <v>519</v>
      </c>
      <c r="B201" s="48" t="s">
        <v>192</v>
      </c>
      <c r="C201" s="47" t="s">
        <v>978</v>
      </c>
      <c r="D201" s="49">
        <v>0.01</v>
      </c>
      <c r="E201" s="49">
        <v>0</v>
      </c>
      <c r="F201" s="49">
        <f t="shared" si="3"/>
        <v>0.01</v>
      </c>
      <c r="G201" s="50">
        <v>27760</v>
      </c>
    </row>
    <row r="202" spans="1:7" s="174" customFormat="1" ht="18" customHeight="1" x14ac:dyDescent="0.25">
      <c r="A202" s="47" t="s">
        <v>520</v>
      </c>
      <c r="B202" s="48" t="s">
        <v>193</v>
      </c>
      <c r="C202" s="130" t="s">
        <v>979</v>
      </c>
      <c r="D202" s="49">
        <v>3712609</v>
      </c>
      <c r="E202" s="49">
        <v>2412592.71</v>
      </c>
      <c r="F202" s="49">
        <f t="shared" si="3"/>
        <v>1300016.29</v>
      </c>
      <c r="G202" s="50">
        <v>27760</v>
      </c>
    </row>
    <row r="203" spans="1:7" s="174" customFormat="1" ht="18" customHeight="1" x14ac:dyDescent="0.25">
      <c r="A203" s="47" t="s">
        <v>521</v>
      </c>
      <c r="B203" s="48" t="s">
        <v>289</v>
      </c>
      <c r="C203" s="130" t="s">
        <v>971</v>
      </c>
      <c r="D203" s="49">
        <v>0.01</v>
      </c>
      <c r="E203" s="49">
        <v>0</v>
      </c>
      <c r="F203" s="49">
        <f t="shared" si="3"/>
        <v>0.01</v>
      </c>
      <c r="G203" s="50">
        <v>27395</v>
      </c>
    </row>
    <row r="204" spans="1:7" s="174" customFormat="1" ht="24" customHeight="1" x14ac:dyDescent="0.25">
      <c r="A204" s="47" t="s">
        <v>522</v>
      </c>
      <c r="B204" s="48" t="s">
        <v>1014</v>
      </c>
      <c r="C204" s="47" t="s">
        <v>1258</v>
      </c>
      <c r="D204" s="49">
        <v>0.01</v>
      </c>
      <c r="E204" s="49">
        <v>0</v>
      </c>
      <c r="F204" s="49">
        <f t="shared" si="3"/>
        <v>0.01</v>
      </c>
      <c r="G204" s="50">
        <v>28491</v>
      </c>
    </row>
    <row r="205" spans="1:7" s="174" customFormat="1" ht="25.5" customHeight="1" x14ac:dyDescent="0.25">
      <c r="A205" s="47" t="s">
        <v>523</v>
      </c>
      <c r="B205" s="48" t="s">
        <v>194</v>
      </c>
      <c r="C205" s="47"/>
      <c r="D205" s="49">
        <v>0.01</v>
      </c>
      <c r="E205" s="49">
        <v>0</v>
      </c>
      <c r="F205" s="49">
        <f t="shared" si="3"/>
        <v>0.01</v>
      </c>
      <c r="G205" s="50">
        <v>21916</v>
      </c>
    </row>
    <row r="206" spans="1:7" s="174" customFormat="1" ht="24.75" customHeight="1" x14ac:dyDescent="0.25">
      <c r="A206" s="47" t="s">
        <v>524</v>
      </c>
      <c r="B206" s="48" t="s">
        <v>195</v>
      </c>
      <c r="C206" s="176" t="s">
        <v>972</v>
      </c>
      <c r="D206" s="49">
        <v>820841</v>
      </c>
      <c r="E206" s="49">
        <v>533413.35</v>
      </c>
      <c r="F206" s="49">
        <f t="shared" si="3"/>
        <v>287427.65000000002</v>
      </c>
      <c r="G206" s="50">
        <v>27760</v>
      </c>
    </row>
    <row r="207" spans="1:7" s="174" customFormat="1" ht="26.25" customHeight="1" x14ac:dyDescent="0.25">
      <c r="A207" s="47" t="s">
        <v>525</v>
      </c>
      <c r="B207" s="48" t="s">
        <v>195</v>
      </c>
      <c r="C207" s="47" t="s">
        <v>974</v>
      </c>
      <c r="D207" s="49">
        <v>551832</v>
      </c>
      <c r="E207" s="49">
        <v>358601.614</v>
      </c>
      <c r="F207" s="49">
        <f t="shared" si="3"/>
        <v>193230.386</v>
      </c>
      <c r="G207" s="50">
        <v>27760</v>
      </c>
    </row>
    <row r="208" spans="1:7" s="174" customFormat="1" ht="18" customHeight="1" x14ac:dyDescent="0.25">
      <c r="A208" s="47" t="s">
        <v>526</v>
      </c>
      <c r="B208" s="48" t="s">
        <v>196</v>
      </c>
      <c r="C208" s="47" t="s">
        <v>980</v>
      </c>
      <c r="D208" s="49">
        <v>0.01</v>
      </c>
      <c r="E208" s="49">
        <v>0</v>
      </c>
      <c r="F208" s="49">
        <f t="shared" si="3"/>
        <v>0.01</v>
      </c>
      <c r="G208" s="50">
        <v>31778</v>
      </c>
    </row>
    <row r="209" spans="1:7" s="174" customFormat="1" ht="18" customHeight="1" x14ac:dyDescent="0.25">
      <c r="A209" s="47" t="s">
        <v>527</v>
      </c>
      <c r="B209" s="48" t="s">
        <v>197</v>
      </c>
      <c r="C209" s="47" t="s">
        <v>981</v>
      </c>
      <c r="D209" s="49">
        <v>866644</v>
      </c>
      <c r="E209" s="49">
        <v>850288.02</v>
      </c>
      <c r="F209" s="49">
        <f t="shared" si="3"/>
        <v>16355.979999999981</v>
      </c>
      <c r="G209" s="50">
        <v>18264</v>
      </c>
    </row>
    <row r="210" spans="1:7" s="174" customFormat="1" ht="24.75" customHeight="1" x14ac:dyDescent="0.25">
      <c r="A210" s="47" t="s">
        <v>528</v>
      </c>
      <c r="B210" s="48" t="s">
        <v>198</v>
      </c>
      <c r="C210" s="47" t="s">
        <v>993</v>
      </c>
      <c r="D210" s="49">
        <v>7512325</v>
      </c>
      <c r="E210" s="49">
        <v>4026955.37</v>
      </c>
      <c r="F210" s="49">
        <f t="shared" si="3"/>
        <v>3485369.63</v>
      </c>
      <c r="G210" s="50">
        <v>31048</v>
      </c>
    </row>
    <row r="211" spans="1:7" s="174" customFormat="1" ht="25.5" customHeight="1" x14ac:dyDescent="0.25">
      <c r="A211" s="47" t="s">
        <v>529</v>
      </c>
      <c r="B211" s="48" t="s">
        <v>199</v>
      </c>
      <c r="C211" s="47" t="s">
        <v>995</v>
      </c>
      <c r="D211" s="49">
        <v>1192704</v>
      </c>
      <c r="E211" s="49">
        <v>820386.74</v>
      </c>
      <c r="F211" s="49">
        <f t="shared" si="3"/>
        <v>372317.26</v>
      </c>
      <c r="G211" s="50">
        <v>26665</v>
      </c>
    </row>
    <row r="212" spans="1:7" s="174" customFormat="1" ht="28.5" customHeight="1" x14ac:dyDescent="0.25">
      <c r="A212" s="47" t="s">
        <v>530</v>
      </c>
      <c r="B212" s="48" t="s">
        <v>200</v>
      </c>
      <c r="C212" s="47" t="s">
        <v>994</v>
      </c>
      <c r="D212" s="49">
        <v>180000000</v>
      </c>
      <c r="E212" s="49">
        <v>89671348.310000002</v>
      </c>
      <c r="F212" s="49">
        <f t="shared" si="3"/>
        <v>90328651.689999998</v>
      </c>
      <c r="G212" s="50">
        <v>32143</v>
      </c>
    </row>
    <row r="213" spans="1:7" s="174" customFormat="1" ht="28.5" customHeight="1" x14ac:dyDescent="0.25">
      <c r="A213" s="113" t="s">
        <v>357</v>
      </c>
      <c r="B213" s="177" t="s">
        <v>1232</v>
      </c>
      <c r="C213" s="47"/>
      <c r="D213" s="114">
        <v>39519562</v>
      </c>
      <c r="E213" s="49">
        <v>16795813.850000001</v>
      </c>
      <c r="F213" s="49">
        <f t="shared" si="3"/>
        <v>22723748.149999999</v>
      </c>
      <c r="G213" s="50"/>
    </row>
    <row r="214" spans="1:7" s="174" customFormat="1" ht="28.5" customHeight="1" x14ac:dyDescent="0.25">
      <c r="A214" s="113" t="s">
        <v>435</v>
      </c>
      <c r="B214" s="177" t="s">
        <v>1233</v>
      </c>
      <c r="C214" s="47"/>
      <c r="D214" s="114">
        <v>24881368</v>
      </c>
      <c r="E214" s="49">
        <v>13995769.5</v>
      </c>
      <c r="F214" s="49">
        <f t="shared" si="3"/>
        <v>10885598.5</v>
      </c>
      <c r="G214" s="50"/>
    </row>
    <row r="215" spans="1:7" s="174" customFormat="1" ht="28.5" customHeight="1" x14ac:dyDescent="0.25">
      <c r="A215" s="113" t="s">
        <v>322</v>
      </c>
      <c r="B215" s="177" t="s">
        <v>1234</v>
      </c>
      <c r="C215" s="47"/>
      <c r="D215" s="114">
        <v>56292329</v>
      </c>
      <c r="E215" s="49">
        <v>26035202.16</v>
      </c>
      <c r="F215" s="49">
        <f t="shared" si="3"/>
        <v>30257126.84</v>
      </c>
      <c r="G215" s="50"/>
    </row>
    <row r="216" spans="1:7" s="174" customFormat="1" ht="28.5" customHeight="1" x14ac:dyDescent="0.25">
      <c r="A216" s="113" t="s">
        <v>324</v>
      </c>
      <c r="B216" s="177" t="s">
        <v>1235</v>
      </c>
      <c r="C216" s="47"/>
      <c r="D216" s="114">
        <v>37698400</v>
      </c>
      <c r="E216" s="49">
        <v>20262890</v>
      </c>
      <c r="F216" s="49">
        <f t="shared" si="3"/>
        <v>17435510</v>
      </c>
      <c r="G216" s="50"/>
    </row>
    <row r="217" spans="1:7" s="174" customFormat="1" ht="28.5" customHeight="1" x14ac:dyDescent="0.25">
      <c r="A217" s="113" t="s">
        <v>325</v>
      </c>
      <c r="B217" s="177" t="s">
        <v>1236</v>
      </c>
      <c r="C217" s="47"/>
      <c r="D217" s="114">
        <v>12206125</v>
      </c>
      <c r="E217" s="49">
        <v>1017177.08</v>
      </c>
      <c r="F217" s="49">
        <f t="shared" si="3"/>
        <v>11188947.92</v>
      </c>
      <c r="G217" s="50"/>
    </row>
    <row r="218" spans="1:7" s="174" customFormat="1" ht="28.5" customHeight="1" x14ac:dyDescent="0.25">
      <c r="A218" s="113" t="s">
        <v>326</v>
      </c>
      <c r="B218" s="177" t="s">
        <v>1237</v>
      </c>
      <c r="C218" s="47"/>
      <c r="D218" s="114">
        <v>3015314</v>
      </c>
      <c r="E218" s="49">
        <v>1394582.73</v>
      </c>
      <c r="F218" s="49">
        <f t="shared" si="3"/>
        <v>1620731.27</v>
      </c>
      <c r="G218" s="50"/>
    </row>
    <row r="219" spans="1:7" s="174" customFormat="1" ht="28.5" customHeight="1" x14ac:dyDescent="0.25">
      <c r="A219" s="113" t="s">
        <v>327</v>
      </c>
      <c r="B219" s="177" t="s">
        <v>1238</v>
      </c>
      <c r="C219" s="47"/>
      <c r="D219" s="114">
        <v>2020161</v>
      </c>
      <c r="E219" s="49">
        <v>1111088.55</v>
      </c>
      <c r="F219" s="49">
        <f t="shared" si="3"/>
        <v>909072.45</v>
      </c>
      <c r="G219" s="50"/>
    </row>
    <row r="220" spans="1:7" s="174" customFormat="1" ht="28.5" customHeight="1" x14ac:dyDescent="0.25">
      <c r="A220" s="113" t="s">
        <v>328</v>
      </c>
      <c r="B220" s="177" t="s">
        <v>1239</v>
      </c>
      <c r="C220" s="47"/>
      <c r="D220" s="114">
        <v>1000000</v>
      </c>
      <c r="E220" s="49">
        <v>550000</v>
      </c>
      <c r="F220" s="49">
        <f t="shared" si="3"/>
        <v>450000</v>
      </c>
      <c r="G220" s="50"/>
    </row>
    <row r="221" spans="1:7" s="174" customFormat="1" ht="28.5" customHeight="1" x14ac:dyDescent="0.25">
      <c r="A221" s="113" t="s">
        <v>329</v>
      </c>
      <c r="B221" s="177" t="s">
        <v>1240</v>
      </c>
      <c r="C221" s="47"/>
      <c r="D221" s="114" t="s">
        <v>1257</v>
      </c>
      <c r="E221" s="49"/>
      <c r="F221" s="49"/>
      <c r="G221" s="50"/>
    </row>
    <row r="222" spans="1:7" s="174" customFormat="1" ht="28.5" customHeight="1" x14ac:dyDescent="0.25">
      <c r="A222" s="113" t="s">
        <v>330</v>
      </c>
      <c r="B222" s="177" t="s">
        <v>1241</v>
      </c>
      <c r="C222" s="47"/>
      <c r="D222" s="114">
        <v>3245123</v>
      </c>
      <c r="E222" s="49">
        <v>1581997.46</v>
      </c>
      <c r="F222" s="49">
        <f t="shared" ref="F222:F227" si="4">+D222-E222</f>
        <v>1663125.54</v>
      </c>
      <c r="G222" s="50"/>
    </row>
    <row r="223" spans="1:7" s="174" customFormat="1" ht="28.5" customHeight="1" x14ac:dyDescent="0.25">
      <c r="A223" s="113" t="s">
        <v>331</v>
      </c>
      <c r="B223" s="177" t="s">
        <v>1242</v>
      </c>
      <c r="C223" s="47"/>
      <c r="D223" s="114">
        <v>12500000</v>
      </c>
      <c r="E223" s="49">
        <v>7343750</v>
      </c>
      <c r="F223" s="49">
        <f t="shared" si="4"/>
        <v>5156250</v>
      </c>
      <c r="G223" s="50"/>
    </row>
    <row r="224" spans="1:7" s="174" customFormat="1" ht="28.5" customHeight="1" x14ac:dyDescent="0.25">
      <c r="A224" s="113" t="s">
        <v>332</v>
      </c>
      <c r="B224" s="177" t="s">
        <v>1243</v>
      </c>
      <c r="C224" s="47"/>
      <c r="D224" s="114">
        <v>14500000</v>
      </c>
      <c r="E224" s="49">
        <v>12687500</v>
      </c>
      <c r="F224" s="49">
        <f t="shared" si="4"/>
        <v>1812500</v>
      </c>
      <c r="G224" s="50"/>
    </row>
    <row r="225" spans="1:7" s="174" customFormat="1" ht="28.5" customHeight="1" x14ac:dyDescent="0.25">
      <c r="A225" s="113" t="s">
        <v>333</v>
      </c>
      <c r="B225" s="177" t="s">
        <v>1244</v>
      </c>
      <c r="C225" s="47"/>
      <c r="D225" s="114">
        <v>18428000</v>
      </c>
      <c r="E225" s="49">
        <v>3224900</v>
      </c>
      <c r="F225" s="49">
        <f t="shared" si="4"/>
        <v>15203100</v>
      </c>
      <c r="G225" s="50"/>
    </row>
    <row r="226" spans="1:7" s="174" customFormat="1" ht="28.5" customHeight="1" x14ac:dyDescent="0.25">
      <c r="A226" s="113" t="s">
        <v>334</v>
      </c>
      <c r="B226" s="177" t="s">
        <v>1245</v>
      </c>
      <c r="C226" s="47"/>
      <c r="D226" s="114">
        <v>8000000</v>
      </c>
      <c r="E226" s="49">
        <v>2000000</v>
      </c>
      <c r="F226" s="49">
        <f t="shared" si="4"/>
        <v>6000000</v>
      </c>
      <c r="G226" s="50"/>
    </row>
    <row r="227" spans="1:7" s="174" customFormat="1" ht="28.5" customHeight="1" x14ac:dyDescent="0.25">
      <c r="A227" s="113" t="s">
        <v>335</v>
      </c>
      <c r="B227" s="177" t="s">
        <v>1246</v>
      </c>
      <c r="C227" s="47"/>
      <c r="D227" s="114">
        <v>5000000</v>
      </c>
      <c r="E227" s="49">
        <v>4375000</v>
      </c>
      <c r="F227" s="49">
        <f t="shared" si="4"/>
        <v>625000</v>
      </c>
      <c r="G227" s="50"/>
    </row>
    <row r="228" spans="1:7" s="174" customFormat="1" ht="28.5" customHeight="1" x14ac:dyDescent="0.25">
      <c r="A228" s="113" t="s">
        <v>336</v>
      </c>
      <c r="B228" s="177" t="s">
        <v>1247</v>
      </c>
      <c r="C228" s="47"/>
      <c r="D228" s="114">
        <v>500000</v>
      </c>
      <c r="E228" s="49">
        <v>500000</v>
      </c>
      <c r="F228" s="49"/>
      <c r="G228" s="50"/>
    </row>
    <row r="229" spans="1:7" s="174" customFormat="1" ht="28.5" customHeight="1" x14ac:dyDescent="0.25">
      <c r="A229" s="113" t="s">
        <v>337</v>
      </c>
      <c r="B229" s="178" t="s">
        <v>1248</v>
      </c>
      <c r="C229" s="47"/>
      <c r="D229" s="114">
        <v>6780000</v>
      </c>
      <c r="E229" s="49">
        <v>3644250</v>
      </c>
      <c r="F229" s="49">
        <f t="shared" ref="F229:F236" si="5">+D229-E229</f>
        <v>3135750</v>
      </c>
      <c r="G229" s="50"/>
    </row>
    <row r="230" spans="1:7" s="174" customFormat="1" ht="28.5" customHeight="1" x14ac:dyDescent="0.25">
      <c r="A230" s="113" t="s">
        <v>338</v>
      </c>
      <c r="B230" s="177" t="s">
        <v>1249</v>
      </c>
      <c r="C230" s="47"/>
      <c r="D230" s="114">
        <v>20000000</v>
      </c>
      <c r="E230" s="49">
        <v>9000000</v>
      </c>
      <c r="F230" s="49">
        <f t="shared" si="5"/>
        <v>11000000</v>
      </c>
      <c r="G230" s="50"/>
    </row>
    <row r="231" spans="1:7" s="174" customFormat="1" ht="28.5" customHeight="1" x14ac:dyDescent="0.25">
      <c r="A231" s="113" t="s">
        <v>339</v>
      </c>
      <c r="B231" s="177" t="s">
        <v>1250</v>
      </c>
      <c r="C231" s="47"/>
      <c r="D231" s="114">
        <v>35482200</v>
      </c>
      <c r="E231" s="49">
        <v>29272815</v>
      </c>
      <c r="F231" s="49">
        <f t="shared" si="5"/>
        <v>6209385</v>
      </c>
      <c r="G231" s="50"/>
    </row>
    <row r="232" spans="1:7" s="174" customFormat="1" ht="28.5" customHeight="1" x14ac:dyDescent="0.25">
      <c r="A232" s="113" t="s">
        <v>340</v>
      </c>
      <c r="B232" s="177" t="s">
        <v>1251</v>
      </c>
      <c r="C232" s="47"/>
      <c r="D232" s="114">
        <v>11482200</v>
      </c>
      <c r="E232" s="49">
        <v>4736407.5</v>
      </c>
      <c r="F232" s="49">
        <f t="shared" si="5"/>
        <v>6745792.5</v>
      </c>
      <c r="G232" s="50"/>
    </row>
    <row r="233" spans="1:7" s="174" customFormat="1" ht="25.5" customHeight="1" x14ac:dyDescent="0.25">
      <c r="A233" s="113" t="s">
        <v>341</v>
      </c>
      <c r="B233" s="177" t="s">
        <v>1252</v>
      </c>
      <c r="C233" s="47"/>
      <c r="D233" s="114">
        <v>10520100</v>
      </c>
      <c r="E233" s="49">
        <v>4208040</v>
      </c>
      <c r="F233" s="49">
        <f t="shared" si="5"/>
        <v>6312060</v>
      </c>
      <c r="G233" s="50"/>
    </row>
    <row r="234" spans="1:7" s="174" customFormat="1" ht="25.5" customHeight="1" x14ac:dyDescent="0.25">
      <c r="A234" s="113" t="s">
        <v>342</v>
      </c>
      <c r="B234" s="177" t="s">
        <v>1253</v>
      </c>
      <c r="C234" s="47"/>
      <c r="D234" s="114">
        <v>5840000</v>
      </c>
      <c r="E234" s="49">
        <v>3114666.67</v>
      </c>
      <c r="F234" s="49">
        <f t="shared" si="5"/>
        <v>2725333.33</v>
      </c>
      <c r="G234" s="50"/>
    </row>
    <row r="235" spans="1:7" s="174" customFormat="1" ht="25.5" customHeight="1" x14ac:dyDescent="0.25">
      <c r="A235" s="113" t="s">
        <v>343</v>
      </c>
      <c r="B235" s="177" t="s">
        <v>1254</v>
      </c>
      <c r="C235" s="47"/>
      <c r="D235" s="114">
        <v>2123120</v>
      </c>
      <c r="E235" s="49">
        <v>1415413.33</v>
      </c>
      <c r="F235" s="49">
        <f t="shared" si="5"/>
        <v>707706.66999999993</v>
      </c>
      <c r="G235" s="50"/>
    </row>
    <row r="236" spans="1:7" s="174" customFormat="1" ht="25.5" customHeight="1" x14ac:dyDescent="0.25">
      <c r="A236" s="113" t="s">
        <v>344</v>
      </c>
      <c r="B236" s="177" t="s">
        <v>1255</v>
      </c>
      <c r="C236" s="47"/>
      <c r="D236" s="114">
        <v>1600000</v>
      </c>
      <c r="E236" s="49">
        <v>800000</v>
      </c>
      <c r="F236" s="49">
        <f t="shared" si="5"/>
        <v>800000</v>
      </c>
      <c r="G236" s="50"/>
    </row>
    <row r="237" spans="1:7" s="174" customFormat="1" ht="25.5" customHeight="1" x14ac:dyDescent="0.25">
      <c r="A237" s="113" t="s">
        <v>345</v>
      </c>
      <c r="B237" s="177" t="s">
        <v>1256</v>
      </c>
      <c r="C237" s="47"/>
      <c r="D237" s="114">
        <v>800000</v>
      </c>
      <c r="E237" s="49">
        <v>800000</v>
      </c>
      <c r="F237" s="49"/>
      <c r="G237" s="50"/>
    </row>
    <row r="238" spans="1:7" ht="18.75" customHeight="1" x14ac:dyDescent="0.3">
      <c r="A238" s="94"/>
      <c r="B238" s="94" t="s">
        <v>285</v>
      </c>
      <c r="C238" s="94"/>
      <c r="D238" s="95">
        <f>SUM(D4:D237)</f>
        <v>1198826700.8999991</v>
      </c>
      <c r="E238" s="95">
        <f>SUM(E4:E237)</f>
        <v>687975477.32399988</v>
      </c>
      <c r="F238" s="95">
        <f>SUM(F4:F237)</f>
        <v>510851223.57599974</v>
      </c>
      <c r="G238" s="94"/>
    </row>
    <row r="239" spans="1:7" x14ac:dyDescent="0.3">
      <c r="D239" s="93"/>
      <c r="E239" s="93"/>
      <c r="F239" s="93"/>
    </row>
    <row r="241" spans="1:7" x14ac:dyDescent="0.3">
      <c r="A241" s="160" t="s">
        <v>1125</v>
      </c>
      <c r="B241" s="160"/>
      <c r="C241" s="160"/>
      <c r="D241" s="160"/>
      <c r="E241" s="160"/>
      <c r="F241" s="160"/>
      <c r="G241" s="160"/>
    </row>
  </sheetData>
  <mergeCells count="4">
    <mergeCell ref="A1:D1"/>
    <mergeCell ref="E1:G1"/>
    <mergeCell ref="A2:G2"/>
    <mergeCell ref="A241:G241"/>
  </mergeCells>
  <pageMargins left="0.27" right="0.17" top="0.19" bottom="0.18" header="0.18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Sheet1</vt:lpstr>
      <vt:lpstr>avagani</vt:lpstr>
      <vt:lpstr>հավելված 2</vt:lpstr>
      <vt:lpstr>հավելված 3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2024-01-11T14:14:46Z</dcterms:modified>
</cp:coreProperties>
</file>