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6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8" i="1" l="1"/>
  <c r="G27" i="1" s="1"/>
  <c r="G26" i="1"/>
  <c r="C24" i="1"/>
  <c r="C25" i="1" s="1"/>
  <c r="C26" i="1" s="1"/>
  <c r="C19" i="1"/>
  <c r="C22" i="2"/>
  <c r="C23" i="2" s="1"/>
  <c r="C24" i="2" s="1"/>
  <c r="G18" i="2"/>
  <c r="G23" i="2" s="1"/>
  <c r="D18" i="2"/>
  <c r="C16" i="2"/>
  <c r="C18" i="2" s="1"/>
  <c r="G8" i="2"/>
  <c r="D18" i="1" l="1"/>
  <c r="C18" i="1" l="1"/>
</calcChain>
</file>

<file path=xl/sharedStrings.xml><?xml version="1.0" encoding="utf-8"?>
<sst xmlns="http://schemas.openxmlformats.org/spreadsheetml/2006/main" count="105" uniqueCount="66">
  <si>
    <t>կազմակերպություն, նպատակ</t>
  </si>
  <si>
    <t>հոդված</t>
  </si>
  <si>
    <t>գումար</t>
  </si>
  <si>
    <t>բաժին, խումբ, դաս</t>
  </si>
  <si>
    <t>՛01.1.1.</t>
  </si>
  <si>
    <t>համակարգիչային տեխնիկայի ձեռքբերում</t>
  </si>
  <si>
    <t>ջեռուցման կաթսայի ձեռքբերում</t>
  </si>
  <si>
    <t>ԾԱԽՍ ՖՈՆԴԱՅԻՆ</t>
  </si>
  <si>
    <t>ԵԿԱՄՈՒՏ ՖՈՆԴԱՅԻՆ</t>
  </si>
  <si>
    <t>՛01.6.1</t>
  </si>
  <si>
    <t>արտաճանապարհային մեքենայի կահավորման սարքավորումներ</t>
  </si>
  <si>
    <t>2019 թ սուբվենցիայի շարունակություն</t>
  </si>
  <si>
    <t>՛04.2.4 սուբվեն</t>
  </si>
  <si>
    <t>՛04.2.4 համայնք</t>
  </si>
  <si>
    <t>՛04.5.1 սուբվեն</t>
  </si>
  <si>
    <t>՛04.5.1 համայնք</t>
  </si>
  <si>
    <t>՛06.1.1.</t>
  </si>
  <si>
    <t>՛06.4.1</t>
  </si>
  <si>
    <t>2020 թ լուսավորության համակարգի կառուցում  սուբվենցիայի նախագծերի արժեք</t>
  </si>
  <si>
    <t>՛06.4.1.</t>
  </si>
  <si>
    <t>էլէներգիայի վճար դեկտեմբեր 2019թ.</t>
  </si>
  <si>
    <t>՛08.6.1</t>
  </si>
  <si>
    <t>հուշանվերներ զորամաս, ԱԻՆ</t>
  </si>
  <si>
    <t xml:space="preserve">ՀԵՑ նոր բաժանորդագր. կառուսելների </t>
  </si>
  <si>
    <t>Տուրիզմի զարգացման Դավթյան Կարինե</t>
  </si>
  <si>
    <t xml:space="preserve">2019 սուբվ </t>
  </si>
  <si>
    <t>՛08.6.1 սուբվ</t>
  </si>
  <si>
    <t>՛08.6.1 համայնք</t>
  </si>
  <si>
    <t>՛09.3.2</t>
  </si>
  <si>
    <t>ՍՄԿԿ</t>
  </si>
  <si>
    <t>ԵԿԱՄՈՒՏ ՎԱՐՉԱԿԱՆ</t>
  </si>
  <si>
    <t>ԾԱԽՍ ՎԱՐՉԱԿԱՆ</t>
  </si>
  <si>
    <t>մնացորդ 900296101026</t>
  </si>
  <si>
    <t>մնացորդ 900295002068</t>
  </si>
  <si>
    <t>մնացորդ 900296101018</t>
  </si>
  <si>
    <t>վարչի տարեսկզբի մն-ից</t>
  </si>
  <si>
    <t>ստուգում</t>
  </si>
  <si>
    <t>Ընդամենը մուտք ֆոնդային</t>
  </si>
  <si>
    <t>Ընդամենը ծախս ֆոնդային</t>
  </si>
  <si>
    <t>՛11.01.2</t>
  </si>
  <si>
    <t>՛05.01.01</t>
  </si>
  <si>
    <t>2020 թ  սուբվենցիայի նախագծերի արժեք</t>
  </si>
  <si>
    <t>մն-ից հատկացում ֆոնդային</t>
  </si>
  <si>
    <t>Վարչական շենքերի կապիտալ վերանորոգում 2020 սուբվ. նախագծեր և սեյսմակայունությ</t>
  </si>
  <si>
    <t>2020 թ սուբվենցիայի նախագծերի արժեք  և սեյսմ</t>
  </si>
  <si>
    <t>՛01.1.1</t>
  </si>
  <si>
    <t>դեղորայք</t>
  </si>
  <si>
    <t>ՍԲԿՏ սանմաքրում</t>
  </si>
  <si>
    <t>՛04.5.1</t>
  </si>
  <si>
    <t>ՍԲԿՏ ճան-ի սպասարկում</t>
  </si>
  <si>
    <t>՛04.2.1</t>
  </si>
  <si>
    <t>ՍԲԿՏ գյուղտեխնիկայի սպասարկում</t>
  </si>
  <si>
    <t>Վարչական շենքերի կապիտալ վերանորոգում Հացավան բնակավայր, եվրոպատուհան</t>
  </si>
  <si>
    <t>2020 թ սուբվենց. ասֆալտ</t>
  </si>
  <si>
    <t>՛06.6.1.</t>
  </si>
  <si>
    <t>Նար-Դոսի 5 երաշքիքային գումար /ավարտական ակտ/</t>
  </si>
  <si>
    <t>ԸՆԴԱՄԵՆԸ ԱՌԱՆՑ ՍՈՒԲՎ.</t>
  </si>
  <si>
    <t>այլ գույքի օտարումից մուտք</t>
  </si>
  <si>
    <t>կապիտալ սուբվենցիա</t>
  </si>
  <si>
    <t>վարչականից ֆոնդային</t>
  </si>
  <si>
    <t>Դատարանի վճիռ Լծենի աշխատավարձ</t>
  </si>
  <si>
    <t>Ագրոքիմիական ՊՈԱԿ</t>
  </si>
  <si>
    <t>՛11.02.1</t>
  </si>
  <si>
    <t>Ընդամենը մուտք վարչական</t>
  </si>
  <si>
    <t>Զբաղված, պրակտիկանտ</t>
  </si>
  <si>
    <t>արտաճանապարհային մեքենայի կահավորման սարքավորումներ, զոդման ապարատ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</si>
</sst>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J10" sqref="J10"/>
    </sheetView>
  </sheetViews>
  <sheetFormatPr defaultRowHeight="12.75" x14ac:dyDescent="0.2"/>
  <cols>
    <col min="1" max="1" width="21.85546875" style="1" customWidth="1"/>
    <col min="2" max="2" width="6.7109375" style="1" bestFit="1" customWidth="1"/>
    <col min="3" max="3" width="11.5703125" style="1" bestFit="1" customWidth="1"/>
    <col min="4" max="4" width="36.42578125" style="1" customWidth="1"/>
    <col min="5" max="5" width="18.7109375" style="1" customWidth="1"/>
    <col min="6" max="6" width="7.85546875" style="1" bestFit="1" customWidth="1"/>
    <col min="7" max="7" width="14.7109375" style="1" customWidth="1"/>
    <col min="8" max="8" width="21" style="1" customWidth="1"/>
    <col min="9" max="16384" width="9.140625" style="1"/>
  </cols>
  <sheetData>
    <row r="1" spans="1:8" x14ac:dyDescent="0.2">
      <c r="A1" s="16" t="s">
        <v>7</v>
      </c>
      <c r="B1" s="17"/>
      <c r="C1" s="17"/>
      <c r="D1" s="18"/>
      <c r="E1" s="16" t="s">
        <v>31</v>
      </c>
      <c r="F1" s="17"/>
      <c r="G1" s="17"/>
      <c r="H1" s="18"/>
    </row>
    <row r="2" spans="1:8" ht="25.5" x14ac:dyDescent="0.2">
      <c r="A2" s="2" t="s">
        <v>3</v>
      </c>
      <c r="B2" s="2" t="s">
        <v>1</v>
      </c>
      <c r="C2" s="2" t="s">
        <v>2</v>
      </c>
      <c r="D2" s="2" t="s">
        <v>0</v>
      </c>
      <c r="E2" s="2" t="s">
        <v>3</v>
      </c>
      <c r="F2" s="2" t="s">
        <v>1</v>
      </c>
      <c r="G2" s="2" t="s">
        <v>2</v>
      </c>
      <c r="H2" s="2" t="s">
        <v>0</v>
      </c>
    </row>
    <row r="3" spans="1:8" ht="38.25" x14ac:dyDescent="0.2">
      <c r="A3" s="7" t="s">
        <v>4</v>
      </c>
      <c r="B3" s="7">
        <v>5113</v>
      </c>
      <c r="C3" s="7">
        <v>290</v>
      </c>
      <c r="D3" s="7" t="s">
        <v>52</v>
      </c>
      <c r="E3" s="2"/>
      <c r="F3" s="2"/>
      <c r="G3" s="2"/>
      <c r="H3" s="2"/>
    </row>
    <row r="4" spans="1:8" x14ac:dyDescent="0.2">
      <c r="A4" s="2"/>
      <c r="B4" s="2"/>
      <c r="C4" s="2"/>
      <c r="D4" s="2"/>
      <c r="E4" s="2"/>
      <c r="F4" s="2"/>
      <c r="G4" s="2"/>
      <c r="H4" s="2"/>
    </row>
    <row r="5" spans="1:8" x14ac:dyDescent="0.2">
      <c r="A5" s="2"/>
      <c r="B5" s="2"/>
      <c r="C5" s="2"/>
      <c r="D5" s="2"/>
      <c r="E5" s="2"/>
      <c r="F5" s="2"/>
      <c r="G5" s="2"/>
      <c r="H5" s="2"/>
    </row>
    <row r="6" spans="1:8" ht="38.25" x14ac:dyDescent="0.2">
      <c r="A6" s="7" t="s">
        <v>9</v>
      </c>
      <c r="B6" s="7">
        <v>5129</v>
      </c>
      <c r="C6" s="7">
        <v>1150</v>
      </c>
      <c r="D6" s="7" t="s">
        <v>65</v>
      </c>
      <c r="E6" s="2"/>
      <c r="F6" s="2"/>
      <c r="G6" s="2"/>
      <c r="H6" s="2"/>
    </row>
    <row r="7" spans="1:8" x14ac:dyDescent="0.2">
      <c r="A7" s="2"/>
      <c r="B7" s="2"/>
      <c r="C7" s="2"/>
      <c r="D7" s="2"/>
      <c r="E7" s="3" t="s">
        <v>62</v>
      </c>
      <c r="F7" s="2">
        <v>4891</v>
      </c>
      <c r="G7" s="2">
        <v>-200547.32250000001</v>
      </c>
      <c r="H7" s="2"/>
    </row>
    <row r="8" spans="1:8" x14ac:dyDescent="0.2">
      <c r="A8" s="2"/>
      <c r="B8" s="2"/>
      <c r="C8" s="2"/>
      <c r="D8" s="2"/>
      <c r="E8" s="3" t="s">
        <v>39</v>
      </c>
      <c r="F8" s="2">
        <v>4891</v>
      </c>
      <c r="G8" s="2">
        <v>-1515.2929999999999</v>
      </c>
      <c r="H8" s="2"/>
    </row>
    <row r="9" spans="1:8" x14ac:dyDescent="0.2">
      <c r="A9" s="7" t="s">
        <v>14</v>
      </c>
      <c r="B9" s="7">
        <v>5113</v>
      </c>
      <c r="C9" s="7">
        <v>324894.03399999999</v>
      </c>
      <c r="D9" s="7" t="s">
        <v>53</v>
      </c>
      <c r="E9" s="3" t="s">
        <v>39</v>
      </c>
      <c r="F9" s="2">
        <v>4891</v>
      </c>
      <c r="G9" s="4">
        <v>200547.32250000001</v>
      </c>
      <c r="H9" s="2"/>
    </row>
    <row r="10" spans="1:8" ht="25.5" x14ac:dyDescent="0.2">
      <c r="A10" s="7" t="s">
        <v>15</v>
      </c>
      <c r="B10" s="7">
        <v>5113</v>
      </c>
      <c r="C10" s="7">
        <v>245022.391</v>
      </c>
      <c r="D10" s="7" t="s">
        <v>53</v>
      </c>
      <c r="E10" s="2" t="s">
        <v>45</v>
      </c>
      <c r="F10" s="2">
        <v>4111</v>
      </c>
      <c r="G10" s="14">
        <f>891.706+941.987</f>
        <v>1833.693</v>
      </c>
      <c r="H10" s="2" t="s">
        <v>60</v>
      </c>
    </row>
    <row r="11" spans="1:8" ht="25.5" x14ac:dyDescent="0.2">
      <c r="A11" s="2"/>
      <c r="B11" s="2"/>
      <c r="C11" s="2"/>
      <c r="D11" s="2"/>
      <c r="E11" s="2"/>
      <c r="F11" s="2">
        <v>4111</v>
      </c>
      <c r="G11" s="2">
        <v>402.90699999999998</v>
      </c>
      <c r="H11" s="2" t="s">
        <v>64</v>
      </c>
    </row>
    <row r="12" spans="1:8" ht="25.5" x14ac:dyDescent="0.2">
      <c r="A12" s="7" t="s">
        <v>54</v>
      </c>
      <c r="B12" s="7">
        <v>5113</v>
      </c>
      <c r="C12" s="7">
        <v>1249.654</v>
      </c>
      <c r="D12" s="7" t="s">
        <v>55</v>
      </c>
      <c r="E12" s="2"/>
      <c r="F12" s="2"/>
      <c r="G12" s="2"/>
      <c r="H12" s="2"/>
    </row>
    <row r="13" spans="1:8" x14ac:dyDescent="0.2">
      <c r="A13" s="2"/>
      <c r="B13" s="2"/>
      <c r="C13" s="2"/>
      <c r="D13" s="2"/>
      <c r="E13" s="2" t="s">
        <v>50</v>
      </c>
      <c r="F13" s="2">
        <v>4241</v>
      </c>
      <c r="G13" s="2">
        <v>140</v>
      </c>
      <c r="H13" s="2" t="s">
        <v>61</v>
      </c>
    </row>
    <row r="14" spans="1:8" x14ac:dyDescent="0.2">
      <c r="A14" s="2"/>
      <c r="B14" s="2"/>
      <c r="C14" s="2"/>
      <c r="D14" s="2"/>
      <c r="E14" s="2"/>
      <c r="F14" s="2"/>
      <c r="G14" s="2"/>
      <c r="H14" s="2"/>
    </row>
    <row r="15" spans="1:8" x14ac:dyDescent="0.2">
      <c r="A15" s="2"/>
      <c r="B15" s="2"/>
      <c r="C15" s="2"/>
      <c r="D15" s="2"/>
      <c r="E15" s="2"/>
      <c r="F15" s="2"/>
      <c r="G15" s="2"/>
      <c r="H15" s="2"/>
    </row>
    <row r="16" spans="1:8" x14ac:dyDescent="0.2">
      <c r="A16" s="3">
        <v>37267</v>
      </c>
      <c r="B16" s="2">
        <v>4891</v>
      </c>
      <c r="C16" s="4">
        <v>-46920.804499999998</v>
      </c>
      <c r="D16" s="2"/>
      <c r="E16" s="2"/>
      <c r="F16" s="2"/>
      <c r="G16" s="2"/>
      <c r="H16" s="2"/>
    </row>
    <row r="17" spans="1:8" x14ac:dyDescent="0.2">
      <c r="A17" s="2"/>
      <c r="B17" s="2"/>
      <c r="C17" s="2"/>
      <c r="D17" s="2"/>
      <c r="E17" s="2"/>
      <c r="F17" s="2"/>
      <c r="G17" s="2"/>
      <c r="H17" s="2"/>
    </row>
    <row r="18" spans="1:8" ht="25.5" x14ac:dyDescent="0.2">
      <c r="A18" s="5" t="s">
        <v>38</v>
      </c>
      <c r="B18" s="5"/>
      <c r="C18" s="5">
        <f>SUM(C3:C17)</f>
        <v>525685.27450000006</v>
      </c>
      <c r="D18" s="5">
        <f>SUM(D3:D17)</f>
        <v>0</v>
      </c>
      <c r="E18" s="5"/>
      <c r="F18" s="5"/>
      <c r="G18" s="15">
        <f>SUM(G3:G17)</f>
        <v>861.30699999999479</v>
      </c>
      <c r="H18" s="5"/>
    </row>
    <row r="19" spans="1:8" ht="31.5" customHeight="1" x14ac:dyDescent="0.2">
      <c r="A19" s="11" t="s">
        <v>56</v>
      </c>
      <c r="B19" s="11"/>
      <c r="C19" s="12">
        <f>+C18-C9</f>
        <v>200791.24050000007</v>
      </c>
      <c r="D19" s="11"/>
      <c r="E19" s="8"/>
      <c r="F19" s="9"/>
      <c r="G19" s="9"/>
      <c r="H19" s="10"/>
    </row>
    <row r="20" spans="1:8" x14ac:dyDescent="0.2">
      <c r="A20" s="16" t="s">
        <v>8</v>
      </c>
      <c r="B20" s="17"/>
      <c r="C20" s="17"/>
      <c r="D20" s="18"/>
      <c r="E20" s="16" t="s">
        <v>30</v>
      </c>
      <c r="F20" s="17"/>
      <c r="G20" s="17"/>
      <c r="H20" s="18"/>
    </row>
    <row r="21" spans="1:8" ht="25.5" x14ac:dyDescent="0.2">
      <c r="A21" s="2" t="s">
        <v>57</v>
      </c>
      <c r="B21" s="2"/>
      <c r="C21" s="2">
        <v>243.91800000000001</v>
      </c>
      <c r="E21" s="2"/>
      <c r="F21" s="2"/>
      <c r="G21" s="2">
        <v>402.90699999999998</v>
      </c>
      <c r="H21" s="2"/>
    </row>
    <row r="22" spans="1:8" x14ac:dyDescent="0.2">
      <c r="A22" s="2"/>
      <c r="B22" s="2"/>
      <c r="C22" s="2"/>
      <c r="E22" s="2"/>
      <c r="F22" s="2"/>
      <c r="G22" s="2">
        <v>300</v>
      </c>
      <c r="H22" s="2"/>
    </row>
    <row r="23" spans="1:8" ht="21" customHeight="1" x14ac:dyDescent="0.2">
      <c r="A23" s="2" t="s">
        <v>58</v>
      </c>
      <c r="B23" s="2"/>
      <c r="C23" s="2">
        <v>324894.03399999999</v>
      </c>
      <c r="E23" s="2"/>
      <c r="F23" s="2"/>
      <c r="G23" s="2">
        <v>100</v>
      </c>
      <c r="H23" s="2"/>
    </row>
    <row r="24" spans="1:8" x14ac:dyDescent="0.2">
      <c r="A24" s="2" t="s">
        <v>59</v>
      </c>
      <c r="B24" s="2"/>
      <c r="C24" s="4">
        <f>200791.2405-243.918</f>
        <v>200547.32250000001</v>
      </c>
      <c r="E24" s="2"/>
      <c r="F24" s="2"/>
      <c r="G24" s="2">
        <v>58.4</v>
      </c>
      <c r="H24" s="2"/>
    </row>
    <row r="25" spans="1:8" ht="25.5" x14ac:dyDescent="0.2">
      <c r="A25" s="5" t="s">
        <v>37</v>
      </c>
      <c r="B25" s="5"/>
      <c r="C25" s="5">
        <f>+C21+C23+C24</f>
        <v>525685.27450000006</v>
      </c>
      <c r="E25" s="6"/>
      <c r="F25" s="6"/>
      <c r="G25" s="6"/>
      <c r="H25" s="2"/>
    </row>
    <row r="26" spans="1:8" ht="25.5" x14ac:dyDescent="0.2">
      <c r="A26" s="6" t="s">
        <v>36</v>
      </c>
      <c r="B26" s="2"/>
      <c r="C26" s="6">
        <f>+C25-C18</f>
        <v>0</v>
      </c>
      <c r="E26" s="2" t="s">
        <v>63</v>
      </c>
      <c r="F26" s="2"/>
      <c r="G26" s="2">
        <f>SUM(G21:G25)</f>
        <v>861.3069999999999</v>
      </c>
      <c r="H26" s="2"/>
    </row>
    <row r="27" spans="1:8" x14ac:dyDescent="0.2">
      <c r="A27" s="2"/>
      <c r="B27" s="2"/>
      <c r="C27" s="2"/>
      <c r="E27" s="6" t="s">
        <v>36</v>
      </c>
      <c r="F27" s="6"/>
      <c r="G27" s="13">
        <f>G18-G26</f>
        <v>-5.1159076974727213E-12</v>
      </c>
      <c r="H27" s="2"/>
    </row>
  </sheetData>
  <mergeCells count="4">
    <mergeCell ref="A1:D1"/>
    <mergeCell ref="E1:H1"/>
    <mergeCell ref="A20:D20"/>
    <mergeCell ref="E20:H20"/>
  </mergeCells>
  <pageMargins left="0.19" right="0.17" top="0.2" bottom="0.21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10" sqref="G10"/>
    </sheetView>
  </sheetViews>
  <sheetFormatPr defaultRowHeight="12.75" x14ac:dyDescent="0.2"/>
  <cols>
    <col min="1" max="1" width="21.85546875" style="1" customWidth="1"/>
    <col min="2" max="2" width="6.7109375" style="1" bestFit="1" customWidth="1"/>
    <col min="3" max="3" width="11.5703125" style="1" bestFit="1" customWidth="1"/>
    <col min="4" max="4" width="36.42578125" style="1" customWidth="1"/>
    <col min="5" max="5" width="18.7109375" style="1" customWidth="1"/>
    <col min="6" max="6" width="7.85546875" style="1" bestFit="1" customWidth="1"/>
    <col min="7" max="7" width="10.42578125" style="1" customWidth="1"/>
    <col min="8" max="8" width="30.42578125" style="1" customWidth="1"/>
    <col min="9" max="16384" width="9.140625" style="1"/>
  </cols>
  <sheetData>
    <row r="1" spans="1:8" x14ac:dyDescent="0.2">
      <c r="A1" s="16" t="s">
        <v>7</v>
      </c>
      <c r="B1" s="17"/>
      <c r="C1" s="17"/>
      <c r="D1" s="18"/>
      <c r="E1" s="16" t="s">
        <v>31</v>
      </c>
      <c r="F1" s="17"/>
      <c r="G1" s="17"/>
      <c r="H1" s="18"/>
    </row>
    <row r="2" spans="1:8" ht="25.5" x14ac:dyDescent="0.2">
      <c r="A2" s="2" t="s">
        <v>3</v>
      </c>
      <c r="B2" s="2" t="s">
        <v>1</v>
      </c>
      <c r="C2" s="2" t="s">
        <v>2</v>
      </c>
      <c r="D2" s="2" t="s">
        <v>0</v>
      </c>
      <c r="E2" s="2" t="s">
        <v>3</v>
      </c>
      <c r="F2" s="2" t="s">
        <v>1</v>
      </c>
      <c r="G2" s="2" t="s">
        <v>2</v>
      </c>
      <c r="H2" s="2" t="s">
        <v>0</v>
      </c>
    </row>
    <row r="3" spans="1:8" ht="38.25" x14ac:dyDescent="0.2">
      <c r="A3" s="2" t="s">
        <v>4</v>
      </c>
      <c r="B3" s="2">
        <v>5113</v>
      </c>
      <c r="C3" s="2">
        <v>5980</v>
      </c>
      <c r="D3" s="2" t="s">
        <v>43</v>
      </c>
      <c r="E3" s="2" t="s">
        <v>19</v>
      </c>
      <c r="F3" s="2">
        <v>4212</v>
      </c>
      <c r="G3" s="2">
        <v>2300</v>
      </c>
      <c r="H3" s="2" t="s">
        <v>20</v>
      </c>
    </row>
    <row r="4" spans="1:8" ht="25.5" x14ac:dyDescent="0.2">
      <c r="A4" s="2" t="s">
        <v>45</v>
      </c>
      <c r="B4" s="2">
        <v>5122</v>
      </c>
      <c r="C4" s="2">
        <v>3000</v>
      </c>
      <c r="D4" s="2" t="s">
        <v>5</v>
      </c>
      <c r="E4" s="2" t="s">
        <v>21</v>
      </c>
      <c r="F4" s="2">
        <v>4241</v>
      </c>
      <c r="G4" s="2">
        <v>370</v>
      </c>
      <c r="H4" s="2" t="s">
        <v>23</v>
      </c>
    </row>
    <row r="5" spans="1:8" ht="25.5" x14ac:dyDescent="0.2">
      <c r="A5" s="2" t="s">
        <v>45</v>
      </c>
      <c r="B5" s="2">
        <v>5129</v>
      </c>
      <c r="C5" s="2">
        <v>690</v>
      </c>
      <c r="D5" s="2" t="s">
        <v>6</v>
      </c>
      <c r="E5" s="2" t="s">
        <v>21</v>
      </c>
      <c r="F5" s="2">
        <v>4819</v>
      </c>
      <c r="G5" s="2">
        <v>1152</v>
      </c>
      <c r="H5" s="2" t="s">
        <v>24</v>
      </c>
    </row>
    <row r="6" spans="1:8" ht="25.5" x14ac:dyDescent="0.2">
      <c r="A6" s="2" t="s">
        <v>9</v>
      </c>
      <c r="B6" s="2">
        <v>5129</v>
      </c>
      <c r="C6" s="2">
        <v>990</v>
      </c>
      <c r="D6" s="2" t="s">
        <v>10</v>
      </c>
      <c r="E6" s="2"/>
      <c r="F6" s="2"/>
      <c r="G6" s="2"/>
      <c r="H6" s="2"/>
    </row>
    <row r="7" spans="1:8" x14ac:dyDescent="0.2">
      <c r="A7" s="2" t="s">
        <v>12</v>
      </c>
      <c r="B7" s="2">
        <v>5112</v>
      </c>
      <c r="C7" s="2">
        <v>87494.88</v>
      </c>
      <c r="D7" s="2" t="s">
        <v>11</v>
      </c>
      <c r="E7" s="2" t="s">
        <v>28</v>
      </c>
      <c r="F7" s="2">
        <v>4637</v>
      </c>
      <c r="G7" s="2">
        <v>2000</v>
      </c>
      <c r="H7" s="2" t="s">
        <v>29</v>
      </c>
    </row>
    <row r="8" spans="1:8" x14ac:dyDescent="0.2">
      <c r="A8" s="2" t="s">
        <v>13</v>
      </c>
      <c r="B8" s="2">
        <v>5112</v>
      </c>
      <c r="C8" s="2">
        <v>1453.664</v>
      </c>
      <c r="D8" s="2" t="s">
        <v>11</v>
      </c>
      <c r="E8" s="3" t="s">
        <v>39</v>
      </c>
      <c r="F8" s="2">
        <v>4891</v>
      </c>
      <c r="G8" s="2">
        <f>-19668</f>
        <v>-19668</v>
      </c>
      <c r="H8" s="2"/>
    </row>
    <row r="9" spans="1:8" x14ac:dyDescent="0.2">
      <c r="A9" s="2" t="s">
        <v>14</v>
      </c>
      <c r="B9" s="2">
        <v>5113</v>
      </c>
      <c r="C9" s="2">
        <v>58324.413999999997</v>
      </c>
      <c r="D9" s="2" t="s">
        <v>11</v>
      </c>
      <c r="E9" s="3" t="s">
        <v>40</v>
      </c>
      <c r="F9" s="2">
        <v>4511</v>
      </c>
      <c r="G9" s="2">
        <v>4656</v>
      </c>
      <c r="H9" s="2" t="s">
        <v>47</v>
      </c>
    </row>
    <row r="10" spans="1:8" x14ac:dyDescent="0.2">
      <c r="A10" s="2" t="s">
        <v>15</v>
      </c>
      <c r="B10" s="2">
        <v>5113</v>
      </c>
      <c r="C10" s="2">
        <v>1034.0409999999999</v>
      </c>
      <c r="D10" s="2" t="s">
        <v>11</v>
      </c>
      <c r="E10" s="2" t="s">
        <v>45</v>
      </c>
      <c r="F10" s="2">
        <v>4237</v>
      </c>
      <c r="G10" s="2">
        <v>980</v>
      </c>
      <c r="H10" s="2" t="s">
        <v>22</v>
      </c>
    </row>
    <row r="11" spans="1:8" ht="25.5" x14ac:dyDescent="0.2">
      <c r="A11" s="2" t="s">
        <v>15</v>
      </c>
      <c r="B11" s="2">
        <v>5113</v>
      </c>
      <c r="C11" s="2">
        <v>20000</v>
      </c>
      <c r="D11" s="2" t="s">
        <v>41</v>
      </c>
      <c r="E11" s="2" t="s">
        <v>45</v>
      </c>
      <c r="F11" s="2">
        <v>4269</v>
      </c>
      <c r="G11" s="2">
        <v>150</v>
      </c>
      <c r="H11" s="2" t="s">
        <v>46</v>
      </c>
    </row>
    <row r="12" spans="1:8" ht="25.5" x14ac:dyDescent="0.2">
      <c r="A12" s="2" t="s">
        <v>16</v>
      </c>
      <c r="B12" s="2">
        <v>5113</v>
      </c>
      <c r="C12" s="2">
        <v>7500</v>
      </c>
      <c r="D12" s="2" t="s">
        <v>44</v>
      </c>
      <c r="E12" s="2" t="s">
        <v>48</v>
      </c>
      <c r="F12" s="2">
        <v>4511</v>
      </c>
      <c r="G12" s="2">
        <v>5910</v>
      </c>
      <c r="H12" s="2" t="s">
        <v>49</v>
      </c>
    </row>
    <row r="13" spans="1:8" ht="38.25" x14ac:dyDescent="0.2">
      <c r="A13" s="2" t="s">
        <v>17</v>
      </c>
      <c r="B13" s="2">
        <v>5112</v>
      </c>
      <c r="C13" s="2">
        <v>5500</v>
      </c>
      <c r="D13" s="2" t="s">
        <v>18</v>
      </c>
      <c r="E13" s="2" t="s">
        <v>50</v>
      </c>
      <c r="F13" s="2">
        <v>4511</v>
      </c>
      <c r="G13" s="2">
        <v>4450</v>
      </c>
      <c r="H13" s="2" t="s">
        <v>51</v>
      </c>
    </row>
    <row r="14" spans="1:8" x14ac:dyDescent="0.2">
      <c r="A14" s="2" t="s">
        <v>26</v>
      </c>
      <c r="B14" s="2">
        <v>5113</v>
      </c>
      <c r="C14" s="2">
        <v>4959.1949999999997</v>
      </c>
      <c r="D14" s="2" t="s">
        <v>25</v>
      </c>
      <c r="E14" s="2"/>
      <c r="F14" s="2"/>
      <c r="G14" s="2"/>
      <c r="H14" s="2"/>
    </row>
    <row r="15" spans="1:8" x14ac:dyDescent="0.2">
      <c r="A15" s="2" t="s">
        <v>27</v>
      </c>
      <c r="B15" s="2">
        <v>5113</v>
      </c>
      <c r="C15" s="2">
        <v>14215.183000000001</v>
      </c>
      <c r="D15" s="2" t="s">
        <v>25</v>
      </c>
      <c r="E15" s="2"/>
      <c r="F15" s="2"/>
      <c r="G15" s="2"/>
      <c r="H15" s="2"/>
    </row>
    <row r="16" spans="1:8" x14ac:dyDescent="0.2">
      <c r="A16" s="3">
        <v>37267</v>
      </c>
      <c r="B16" s="2">
        <v>4891</v>
      </c>
      <c r="C16" s="4">
        <f>108151.7685+955</f>
        <v>109106.76850000001</v>
      </c>
      <c r="D16" s="2"/>
      <c r="E16" s="2"/>
      <c r="F16" s="2"/>
      <c r="G16" s="2"/>
      <c r="H16" s="2"/>
    </row>
    <row r="17" spans="1:8" ht="29.25" customHeight="1" x14ac:dyDescent="0.2">
      <c r="A17" s="2"/>
      <c r="B17" s="2"/>
      <c r="C17" s="2"/>
      <c r="D17" s="2"/>
      <c r="E17" s="2" t="s">
        <v>42</v>
      </c>
      <c r="F17" s="2"/>
      <c r="G17" s="2">
        <v>166010.9835</v>
      </c>
      <c r="H17" s="2"/>
    </row>
    <row r="18" spans="1:8" ht="25.5" x14ac:dyDescent="0.2">
      <c r="A18" s="5" t="s">
        <v>38</v>
      </c>
      <c r="B18" s="5"/>
      <c r="C18" s="5">
        <f>SUM(C3:C17)</f>
        <v>320248.14549999998</v>
      </c>
      <c r="D18" s="5">
        <f>SUM(D3:D17)</f>
        <v>0</v>
      </c>
      <c r="E18" s="5"/>
      <c r="F18" s="5"/>
      <c r="G18" s="5">
        <f>SUM(G3:G17)</f>
        <v>168310.9835</v>
      </c>
      <c r="H18" s="5"/>
    </row>
    <row r="19" spans="1:8" x14ac:dyDescent="0.2">
      <c r="A19" s="16" t="s">
        <v>8</v>
      </c>
      <c r="B19" s="17"/>
      <c r="C19" s="17"/>
      <c r="D19" s="18"/>
      <c r="E19" s="16" t="s">
        <v>30</v>
      </c>
      <c r="F19" s="17"/>
      <c r="G19" s="17"/>
      <c r="H19" s="18"/>
    </row>
    <row r="20" spans="1:8" ht="25.5" x14ac:dyDescent="0.2">
      <c r="A20" s="2" t="s">
        <v>32</v>
      </c>
      <c r="B20" s="2"/>
      <c r="C20" s="2">
        <v>1660.0530000000001</v>
      </c>
      <c r="E20" s="2" t="s">
        <v>34</v>
      </c>
      <c r="F20" s="2"/>
      <c r="G20" s="2">
        <v>168310.9835</v>
      </c>
      <c r="H20" s="2"/>
    </row>
    <row r="21" spans="1:8" x14ac:dyDescent="0.2">
      <c r="A21" s="2" t="s">
        <v>33</v>
      </c>
      <c r="B21" s="2"/>
      <c r="C21" s="2">
        <v>152577.109</v>
      </c>
      <c r="E21" s="2"/>
      <c r="F21" s="2"/>
      <c r="G21" s="2"/>
      <c r="H21" s="2"/>
    </row>
    <row r="22" spans="1:8" ht="25.5" x14ac:dyDescent="0.2">
      <c r="A22" s="2" t="s">
        <v>35</v>
      </c>
      <c r="B22" s="2"/>
      <c r="C22" s="2">
        <f>+G17</f>
        <v>166010.9835</v>
      </c>
      <c r="E22" s="2"/>
      <c r="F22" s="2"/>
      <c r="G22" s="2"/>
      <c r="H22" s="2"/>
    </row>
    <row r="23" spans="1:8" ht="25.5" x14ac:dyDescent="0.2">
      <c r="A23" s="5" t="s">
        <v>37</v>
      </c>
      <c r="B23" s="5"/>
      <c r="C23" s="5">
        <f>+C20+C21+C22</f>
        <v>320248.14549999998</v>
      </c>
      <c r="E23" s="6" t="s">
        <v>36</v>
      </c>
      <c r="F23" s="6"/>
      <c r="G23" s="6">
        <f>+G18-G20</f>
        <v>0</v>
      </c>
      <c r="H23" s="2"/>
    </row>
    <row r="24" spans="1:8" x14ac:dyDescent="0.2">
      <c r="A24" s="6" t="s">
        <v>36</v>
      </c>
      <c r="B24" s="2"/>
      <c r="C24" s="6">
        <f>+C23-C18</f>
        <v>0</v>
      </c>
      <c r="E24" s="2"/>
      <c r="F24" s="2"/>
      <c r="G24" s="2"/>
      <c r="H24" s="2"/>
    </row>
    <row r="25" spans="1:8" x14ac:dyDescent="0.2">
      <c r="A25" s="2"/>
      <c r="B25" s="2"/>
      <c r="C25" s="2"/>
      <c r="E25" s="2"/>
      <c r="F25" s="2"/>
      <c r="G25" s="2"/>
      <c r="H25" s="2"/>
    </row>
  </sheetData>
  <mergeCells count="4">
    <mergeCell ref="A1:D1"/>
    <mergeCell ref="E1:H1"/>
    <mergeCell ref="A19:D19"/>
    <mergeCell ref="E19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2020-06-17T05:27:50Z</dcterms:modified>
</cp:coreProperties>
</file>